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2020г.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53" i="1"/>
  <c r="C53"/>
  <c r="B52"/>
  <c r="B51"/>
  <c r="B50"/>
  <c r="B49"/>
  <c r="B48"/>
  <c r="C47"/>
  <c r="B47"/>
  <c r="B46"/>
  <c r="B45"/>
  <c r="B44"/>
  <c r="B43"/>
  <c r="F42"/>
  <c r="E42"/>
  <c r="B42" s="1"/>
  <c r="B41"/>
  <c r="B40"/>
  <c r="B39"/>
  <c r="B38"/>
  <c r="F37"/>
  <c r="F53" s="1"/>
  <c r="B36"/>
  <c r="B35"/>
  <c r="B34"/>
  <c r="B33"/>
  <c r="D31"/>
  <c r="C31"/>
  <c r="B30"/>
  <c r="B29"/>
  <c r="B28"/>
  <c r="B27"/>
  <c r="B26"/>
  <c r="C25"/>
  <c r="B25"/>
  <c r="B24"/>
  <c r="B23"/>
  <c r="B22"/>
  <c r="B21"/>
  <c r="F20"/>
  <c r="E20"/>
  <c r="B20" s="1"/>
  <c r="F19"/>
  <c r="B19" s="1"/>
  <c r="E18"/>
  <c r="B18" s="1"/>
  <c r="B17"/>
  <c r="B16"/>
  <c r="F15"/>
  <c r="F31" s="1"/>
  <c r="C14"/>
  <c r="B14"/>
  <c r="B13"/>
  <c r="B12"/>
  <c r="B11"/>
  <c r="E15" l="1"/>
  <c r="E37"/>
  <c r="E53" l="1"/>
  <c r="B53" s="1"/>
  <c r="B37"/>
  <c r="B15"/>
  <c r="E31"/>
  <c r="B31" s="1"/>
</calcChain>
</file>

<file path=xl/sharedStrings.xml><?xml version="1.0" encoding="utf-8"?>
<sst xmlns="http://schemas.openxmlformats.org/spreadsheetml/2006/main" count="58" uniqueCount="35">
  <si>
    <t xml:space="preserve">Раскрытие информации </t>
  </si>
  <si>
    <t xml:space="preserve">в соответствии с Постановлением правительства РФ от 21 января 2004г. №24 </t>
  </si>
  <si>
    <t xml:space="preserve">«Об утверждении стандартов раскрытия информации субъектами оптового и розничных рынков  электрической энергии» </t>
  </si>
  <si>
    <t>по п.11 пп.б абз.2,3,4</t>
  </si>
  <si>
    <t xml:space="preserve">об основных потребительских характеристиках регулируемых товаров (работ, услуг) субъектов естественных монополий и их соответствии государственным и иным утвержденным стандартам качества:
о балансе электрической энергии и мощности, в том числе:
об отпуске электроэнергии в сеть и отпуске электроэнергии из сети сетевой компании по уровням напряжений, используемых для ценообразования, потребителям электрической энергии и территориальным сетевым организациям, присоединенным к сетям сетевой организации;
об объеме переданной электроэнергии по договорам об оказании услуг по передаче электроэнергии потребителям сетевой организации в разрезе уровней напряжений, используемых для ценообразования
</t>
  </si>
  <si>
    <t>АО "ЭлС"</t>
  </si>
  <si>
    <t>за 2020 год</t>
  </si>
  <si>
    <t>Наименование показателя</t>
  </si>
  <si>
    <t>Всего</t>
  </si>
  <si>
    <t>В том числе по уровню напряжения</t>
  </si>
  <si>
    <t>ВН</t>
  </si>
  <si>
    <t>СН1</t>
  </si>
  <si>
    <t>СН2</t>
  </si>
  <si>
    <t>НН</t>
  </si>
  <si>
    <t>Электроэнергия (тыс. кВт ч)</t>
  </si>
  <si>
    <t xml:space="preserve">Поступление в сеть из других организаций, в том числе: </t>
  </si>
  <si>
    <t>из сетей ФСК</t>
  </si>
  <si>
    <t>от генерирующих компаний и блок-станций</t>
  </si>
  <si>
    <t>от смежных сетевых организаций (ПАО МРСК Центра на территории Смоленской обл.)</t>
  </si>
  <si>
    <t>Поступление в сеть из других уровней напряжения (трансформация)</t>
  </si>
  <si>
    <t xml:space="preserve">НН </t>
  </si>
  <si>
    <t xml:space="preserve">Отпуск из сети, в том числе: </t>
  </si>
  <si>
    <t>конечным потребителям - юридические лица (кроме совмещающих с передачей)</t>
  </si>
  <si>
    <t>населению и приравненным к ниму категориям</t>
  </si>
  <si>
    <t>другие сети, в том числе потребители имеющие статус ТСО</t>
  </si>
  <si>
    <t>поставщики</t>
  </si>
  <si>
    <t>Отпуск в сеть других уровней напряжения</t>
  </si>
  <si>
    <t>Хозяйственные нужды организации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</si>
  <si>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</si>
  <si>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</si>
  <si>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Общий объем потерь, (фактические объемы) в том числе:</t>
  </si>
  <si>
    <t xml:space="preserve">относимые на собственное потребление </t>
  </si>
  <si>
    <t>Небаланс</t>
  </si>
  <si>
    <t>Мощность (МВт)</t>
  </si>
  <si>
    <t>другие сети</t>
  </si>
</sst>
</file>

<file path=xl/styles.xml><?xml version="1.0" encoding="utf-8"?>
<styleSheet xmlns="http://schemas.openxmlformats.org/spreadsheetml/2006/main">
  <numFmts count="2">
    <numFmt numFmtId="164" formatCode="#,##0.000"/>
    <numFmt numFmtId="165" formatCode="#,##0.0000"/>
  </numFmts>
  <fonts count="6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9" fontId="3" fillId="0" borderId="0" applyBorder="0">
      <alignment vertical="top"/>
    </xf>
  </cellStyleXfs>
  <cellXfs count="21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vertical="top"/>
    </xf>
    <xf numFmtId="4" fontId="4" fillId="0" borderId="0" xfId="0" applyNumberFormat="1" applyFont="1" applyAlignment="1">
      <alignment horizontal="center"/>
    </xf>
    <xf numFmtId="4" fontId="3" fillId="0" borderId="0" xfId="0" applyNumberFormat="1" applyFont="1"/>
    <xf numFmtId="0" fontId="5" fillId="0" borderId="1" xfId="1" applyFont="1" applyBorder="1" applyAlignment="1" applyProtection="1">
      <alignment horizontal="center" vertical="center" wrapText="1"/>
    </xf>
    <xf numFmtId="49" fontId="5" fillId="2" borderId="1" xfId="2" applyFont="1" applyFill="1" applyBorder="1" applyAlignment="1">
      <alignment vertical="center" wrapText="1"/>
    </xf>
    <xf numFmtId="164" fontId="5" fillId="2" borderId="1" xfId="2" applyNumberFormat="1" applyFont="1" applyFill="1" applyBorder="1" applyAlignment="1" applyProtection="1">
      <alignment horizontal="right" vertical="center"/>
    </xf>
    <xf numFmtId="164" fontId="5" fillId="2" borderId="1" xfId="2" applyNumberFormat="1" applyFont="1" applyFill="1" applyBorder="1" applyAlignment="1" applyProtection="1">
      <alignment horizontal="right" vertical="center"/>
      <protection locked="0"/>
    </xf>
    <xf numFmtId="165" fontId="5" fillId="2" borderId="1" xfId="2" applyNumberFormat="1" applyFont="1" applyFill="1" applyBorder="1" applyAlignment="1" applyProtection="1">
      <alignment horizontal="right" vertical="center"/>
      <protection locked="0"/>
    </xf>
    <xf numFmtId="49" fontId="5" fillId="2" borderId="1" xfId="2" applyFont="1" applyFill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5" fillId="0" borderId="1" xfId="1" applyFont="1" applyBorder="1" applyAlignment="1" applyProtection="1">
      <alignment horizontal="center" vertical="center" wrapText="1"/>
    </xf>
    <xf numFmtId="49" fontId="5" fillId="0" borderId="2" xfId="2" applyFont="1" applyBorder="1" applyAlignment="1">
      <alignment horizontal="center" vertical="center"/>
    </xf>
    <xf numFmtId="49" fontId="5" fillId="0" borderId="3" xfId="2" applyFont="1" applyBorder="1" applyAlignment="1">
      <alignment horizontal="center" vertical="center"/>
    </xf>
    <xf numFmtId="49" fontId="5" fillId="0" borderId="4" xfId="2" applyFont="1" applyBorder="1" applyAlignment="1">
      <alignment horizontal="center" vertical="center"/>
    </xf>
    <xf numFmtId="49" fontId="5" fillId="2" borderId="2" xfId="2" applyFont="1" applyFill="1" applyBorder="1" applyAlignment="1">
      <alignment horizontal="center" vertical="center"/>
    </xf>
    <xf numFmtId="49" fontId="5" fillId="2" borderId="3" xfId="2" applyFont="1" applyFill="1" applyBorder="1" applyAlignment="1">
      <alignment horizontal="center" vertical="center"/>
    </xf>
    <xf numFmtId="49" fontId="5" fillId="2" borderId="4" xfId="2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top" wrapText="1"/>
    </xf>
  </cellXfs>
  <cellStyles count="3">
    <cellStyle name="Обычный" xfId="0" builtinId="0"/>
    <cellStyle name="Обычный 10" xfId="2"/>
    <cellStyle name="Обычный_Сведения об отпуске (передаче) электроэнергии потребителям распределительными сетевыми организациями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D53"/>
  <sheetViews>
    <sheetView tabSelected="1" workbookViewId="0">
      <selection activeCell="N22" sqref="N22"/>
    </sheetView>
  </sheetViews>
  <sheetFormatPr defaultRowHeight="11.25"/>
  <cols>
    <col min="1" max="1" width="57.140625" style="4" customWidth="1"/>
    <col min="2" max="2" width="11.85546875" style="4" customWidth="1"/>
    <col min="3" max="3" width="10" style="4" customWidth="1"/>
    <col min="4" max="4" width="9.42578125" style="4" customWidth="1"/>
    <col min="5" max="5" width="10.5703125" style="4" customWidth="1"/>
    <col min="6" max="6" width="10.28515625" style="4" customWidth="1"/>
    <col min="7" max="7" width="9.140625" style="4"/>
    <col min="8" max="8" width="10.140625" style="4" bestFit="1" customWidth="1"/>
    <col min="9" max="16384" width="9.140625" style="4"/>
  </cols>
  <sheetData>
    <row r="1" spans="1:160" customFormat="1" ht="15.75">
      <c r="A1" s="11" t="s">
        <v>0</v>
      </c>
      <c r="B1" s="11"/>
      <c r="C1" s="11"/>
      <c r="D1" s="11"/>
      <c r="E1" s="11"/>
      <c r="F1" s="1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</row>
    <row r="2" spans="1:160" customFormat="1" ht="15.75">
      <c r="A2" s="11" t="s">
        <v>1</v>
      </c>
      <c r="B2" s="11"/>
      <c r="C2" s="11"/>
      <c r="D2" s="11"/>
      <c r="E2" s="11"/>
      <c r="F2" s="1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</row>
    <row r="3" spans="1:160" customFormat="1" ht="16.5" customHeight="1">
      <c r="A3" s="19" t="s">
        <v>2</v>
      </c>
      <c r="B3" s="19"/>
      <c r="C3" s="19"/>
      <c r="D3" s="19"/>
      <c r="E3" s="19"/>
      <c r="F3" s="19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</row>
    <row r="4" spans="1:160" customFormat="1" ht="15.75">
      <c r="A4" s="11" t="s">
        <v>3</v>
      </c>
      <c r="B4" s="11"/>
      <c r="C4" s="11"/>
      <c r="D4" s="11"/>
      <c r="E4" s="11"/>
      <c r="F4" s="1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</row>
    <row r="5" spans="1:160" customFormat="1" ht="108" customHeight="1">
      <c r="A5" s="20" t="s">
        <v>4</v>
      </c>
      <c r="B5" s="20"/>
      <c r="C5" s="20"/>
      <c r="D5" s="20"/>
      <c r="E5" s="20"/>
      <c r="F5" s="20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</row>
    <row r="6" spans="1:160" customFormat="1" ht="15.75">
      <c r="A6" s="20" t="s">
        <v>5</v>
      </c>
      <c r="B6" s="20"/>
      <c r="C6" s="20"/>
      <c r="D6" s="20"/>
      <c r="E6" s="20"/>
      <c r="F6" s="20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</row>
    <row r="7" spans="1:160" customFormat="1" ht="19.5" customHeight="1">
      <c r="A7" s="11" t="s">
        <v>6</v>
      </c>
      <c r="B7" s="11"/>
      <c r="C7" s="11"/>
      <c r="D7" s="11"/>
      <c r="E7" s="11"/>
      <c r="F7" s="11"/>
    </row>
    <row r="8" spans="1:160" s="3" customFormat="1" ht="14.25" customHeight="1">
      <c r="A8" s="12" t="s">
        <v>7</v>
      </c>
      <c r="B8" s="12" t="s">
        <v>8</v>
      </c>
      <c r="C8" s="12" t="s">
        <v>9</v>
      </c>
      <c r="D8" s="12"/>
      <c r="E8" s="12"/>
      <c r="F8" s="12"/>
    </row>
    <row r="9" spans="1:160" s="3" customFormat="1" ht="17.25" customHeight="1">
      <c r="A9" s="12"/>
      <c r="B9" s="12"/>
      <c r="C9" s="5" t="s">
        <v>10</v>
      </c>
      <c r="D9" s="5" t="s">
        <v>11</v>
      </c>
      <c r="E9" s="5" t="s">
        <v>12</v>
      </c>
      <c r="F9" s="5" t="s">
        <v>13</v>
      </c>
    </row>
    <row r="10" spans="1:160" ht="12.75">
      <c r="A10" s="13" t="s">
        <v>14</v>
      </c>
      <c r="B10" s="14"/>
      <c r="C10" s="14"/>
      <c r="D10" s="14"/>
      <c r="E10" s="14"/>
      <c r="F10" s="15"/>
    </row>
    <row r="11" spans="1:160" ht="12.75">
      <c r="A11" s="6" t="s">
        <v>15</v>
      </c>
      <c r="B11" s="7">
        <f>SUM(C11:F11)</f>
        <v>70039.554999999993</v>
      </c>
      <c r="C11" s="8">
        <v>70039.554999999993</v>
      </c>
      <c r="D11" s="9"/>
      <c r="E11" s="9"/>
      <c r="F11" s="9"/>
    </row>
    <row r="12" spans="1:160" ht="12.75">
      <c r="A12" s="6" t="s">
        <v>16</v>
      </c>
      <c r="B12" s="7">
        <f t="shared" ref="B12:B53" si="0">SUM(C12:F12)</f>
        <v>0</v>
      </c>
      <c r="C12" s="8"/>
      <c r="D12" s="9"/>
      <c r="E12" s="9"/>
      <c r="F12" s="9"/>
    </row>
    <row r="13" spans="1:160" ht="12.75">
      <c r="A13" s="6" t="s">
        <v>17</v>
      </c>
      <c r="B13" s="7">
        <f t="shared" si="0"/>
        <v>0</v>
      </c>
      <c r="C13" s="8"/>
      <c r="D13" s="9"/>
      <c r="E13" s="9"/>
      <c r="F13" s="9"/>
    </row>
    <row r="14" spans="1:160" ht="23.25" customHeight="1">
      <c r="A14" s="10" t="s">
        <v>18</v>
      </c>
      <c r="B14" s="7">
        <f t="shared" si="0"/>
        <v>70039.554999999993</v>
      </c>
      <c r="C14" s="8">
        <f>C11</f>
        <v>70039.554999999993</v>
      </c>
      <c r="D14" s="9"/>
      <c r="E14" s="9"/>
      <c r="F14" s="9"/>
    </row>
    <row r="15" spans="1:160" ht="25.5">
      <c r="A15" s="6" t="s">
        <v>19</v>
      </c>
      <c r="B15" s="7">
        <f t="shared" si="0"/>
        <v>69747.555999999997</v>
      </c>
      <c r="C15" s="9"/>
      <c r="D15" s="9"/>
      <c r="E15" s="8">
        <f>E18</f>
        <v>32032.813999999998</v>
      </c>
      <c r="F15" s="8">
        <f>F19</f>
        <v>37714.741999999998</v>
      </c>
    </row>
    <row r="16" spans="1:160" ht="12.75">
      <c r="A16" s="6" t="s">
        <v>10</v>
      </c>
      <c r="B16" s="7">
        <f t="shared" si="0"/>
        <v>0</v>
      </c>
      <c r="C16" s="9"/>
      <c r="D16" s="9"/>
      <c r="E16" s="8"/>
      <c r="F16" s="8"/>
    </row>
    <row r="17" spans="1:6" ht="12.75">
      <c r="A17" s="6" t="s">
        <v>11</v>
      </c>
      <c r="B17" s="7">
        <f t="shared" si="0"/>
        <v>0</v>
      </c>
      <c r="C17" s="9"/>
      <c r="D17" s="9"/>
      <c r="E17" s="8"/>
      <c r="F17" s="8"/>
    </row>
    <row r="18" spans="1:6" ht="12.75">
      <c r="A18" s="6" t="s">
        <v>12</v>
      </c>
      <c r="B18" s="7">
        <f t="shared" si="0"/>
        <v>32032.813999999998</v>
      </c>
      <c r="C18" s="9"/>
      <c r="D18" s="9"/>
      <c r="E18" s="8">
        <f>E20+E29</f>
        <v>32032.813999999998</v>
      </c>
      <c r="F18" s="8"/>
    </row>
    <row r="19" spans="1:6" ht="12.75">
      <c r="A19" s="6" t="s">
        <v>20</v>
      </c>
      <c r="B19" s="7">
        <f t="shared" si="0"/>
        <v>37714.741999999998</v>
      </c>
      <c r="C19" s="9"/>
      <c r="D19" s="9"/>
      <c r="E19" s="8"/>
      <c r="F19" s="8">
        <f>F20+F29</f>
        <v>37714.741999999998</v>
      </c>
    </row>
    <row r="20" spans="1:6" ht="12.75">
      <c r="A20" s="6" t="s">
        <v>21</v>
      </c>
      <c r="B20" s="7">
        <f t="shared" si="0"/>
        <v>66256.762000000002</v>
      </c>
      <c r="C20" s="9"/>
      <c r="D20" s="9"/>
      <c r="E20" s="8">
        <f>E21+E22</f>
        <v>30446.420999999998</v>
      </c>
      <c r="F20" s="8">
        <f>F21+F22</f>
        <v>35810.341</v>
      </c>
    </row>
    <row r="21" spans="1:6" ht="25.5">
      <c r="A21" s="6" t="s">
        <v>22</v>
      </c>
      <c r="B21" s="7">
        <f t="shared" si="0"/>
        <v>33238.097999999998</v>
      </c>
      <c r="C21" s="9"/>
      <c r="D21" s="9"/>
      <c r="E21" s="8">
        <v>24700.687999999998</v>
      </c>
      <c r="F21" s="8">
        <v>8537.41</v>
      </c>
    </row>
    <row r="22" spans="1:6" ht="12.75">
      <c r="A22" s="6" t="s">
        <v>23</v>
      </c>
      <c r="B22" s="7">
        <f t="shared" si="0"/>
        <v>33018.664000000004</v>
      </c>
      <c r="C22" s="9"/>
      <c r="D22" s="9"/>
      <c r="E22" s="8">
        <v>5745.7330000000002</v>
      </c>
      <c r="F22" s="8">
        <v>27272.931</v>
      </c>
    </row>
    <row r="23" spans="1:6" ht="12.75">
      <c r="A23" s="6" t="s">
        <v>24</v>
      </c>
      <c r="B23" s="7">
        <f t="shared" si="0"/>
        <v>0</v>
      </c>
      <c r="C23" s="9"/>
      <c r="D23" s="9"/>
      <c r="E23" s="9"/>
      <c r="F23" s="9"/>
    </row>
    <row r="24" spans="1:6" ht="12.75">
      <c r="A24" s="6" t="s">
        <v>25</v>
      </c>
      <c r="B24" s="7">
        <f t="shared" si="0"/>
        <v>0</v>
      </c>
      <c r="C24" s="9"/>
      <c r="D24" s="9"/>
      <c r="E24" s="9"/>
      <c r="F24" s="9"/>
    </row>
    <row r="25" spans="1:6" ht="12.75">
      <c r="A25" s="6" t="s">
        <v>26</v>
      </c>
      <c r="B25" s="7">
        <f t="shared" si="0"/>
        <v>69747.555999999997</v>
      </c>
      <c r="C25" s="8">
        <f>C11-C29</f>
        <v>69747.555999999997</v>
      </c>
      <c r="D25" s="9"/>
      <c r="E25" s="9"/>
      <c r="F25" s="9"/>
    </row>
    <row r="26" spans="1:6" ht="12.75">
      <c r="A26" s="6" t="s">
        <v>27</v>
      </c>
      <c r="B26" s="7">
        <f t="shared" si="0"/>
        <v>0</v>
      </c>
      <c r="C26" s="9"/>
      <c r="D26" s="9"/>
      <c r="E26" s="9"/>
      <c r="F26" s="9"/>
    </row>
    <row r="27" spans="1:6" ht="12.75">
      <c r="A27" s="6" t="s">
        <v>28</v>
      </c>
      <c r="B27" s="7">
        <f t="shared" si="0"/>
        <v>0</v>
      </c>
      <c r="C27" s="9"/>
      <c r="D27" s="9"/>
      <c r="E27" s="9"/>
      <c r="F27" s="9"/>
    </row>
    <row r="28" spans="1:6" ht="12.75">
      <c r="A28" s="6" t="s">
        <v>29</v>
      </c>
      <c r="B28" s="7">
        <f t="shared" si="0"/>
        <v>0</v>
      </c>
      <c r="C28" s="9"/>
      <c r="D28" s="9"/>
      <c r="E28" s="9"/>
      <c r="F28" s="9"/>
    </row>
    <row r="29" spans="1:6" ht="12.75">
      <c r="A29" s="6" t="s">
        <v>30</v>
      </c>
      <c r="B29" s="7">
        <f t="shared" si="0"/>
        <v>3782.7930000000001</v>
      </c>
      <c r="C29" s="8">
        <v>291.99900000000002</v>
      </c>
      <c r="D29" s="8"/>
      <c r="E29" s="8">
        <v>1586.393</v>
      </c>
      <c r="F29" s="8">
        <v>1904.4010000000001</v>
      </c>
    </row>
    <row r="30" spans="1:6" ht="12.75">
      <c r="A30" s="6" t="s">
        <v>31</v>
      </c>
      <c r="B30" s="7">
        <f t="shared" si="0"/>
        <v>0</v>
      </c>
      <c r="C30" s="9"/>
      <c r="D30" s="9"/>
      <c r="E30" s="9"/>
      <c r="F30" s="9"/>
    </row>
    <row r="31" spans="1:6" ht="12.75">
      <c r="A31" s="6" t="s">
        <v>32</v>
      </c>
      <c r="B31" s="7">
        <f t="shared" si="0"/>
        <v>0</v>
      </c>
      <c r="C31" s="7">
        <f>(C11+C15+C27)-(C20+C25+C26+C28+C29)</f>
        <v>0</v>
      </c>
      <c r="D31" s="7">
        <f>(D11+D15+D27)-(D20+D25+D26+D28+D29)</f>
        <v>0</v>
      </c>
      <c r="E31" s="7">
        <f>(E11+E15+E27)-(E20+E25+E26+E28+E29)</f>
        <v>0</v>
      </c>
      <c r="F31" s="7">
        <f>(F11+F15+F27)-(F20+F25+F26+F28+F29)</f>
        <v>0</v>
      </c>
    </row>
    <row r="32" spans="1:6" ht="12.75">
      <c r="A32" s="16" t="s">
        <v>33</v>
      </c>
      <c r="B32" s="17"/>
      <c r="C32" s="17"/>
      <c r="D32" s="17"/>
      <c r="E32" s="17"/>
      <c r="F32" s="18"/>
    </row>
    <row r="33" spans="1:6" ht="12.75">
      <c r="A33" s="6" t="s">
        <v>15</v>
      </c>
      <c r="B33" s="7">
        <f t="shared" si="0"/>
        <v>11.77</v>
      </c>
      <c r="C33" s="8">
        <v>11.77</v>
      </c>
      <c r="D33" s="9"/>
      <c r="E33" s="9"/>
      <c r="F33" s="9"/>
    </row>
    <row r="34" spans="1:6" ht="12.75">
      <c r="A34" s="6" t="s">
        <v>16</v>
      </c>
      <c r="B34" s="7">
        <f t="shared" si="0"/>
        <v>0</v>
      </c>
      <c r="C34" s="8"/>
      <c r="D34" s="9"/>
      <c r="E34" s="9"/>
      <c r="F34" s="9"/>
    </row>
    <row r="35" spans="1:6" ht="12.75">
      <c r="A35" s="6" t="s">
        <v>17</v>
      </c>
      <c r="B35" s="7">
        <f t="shared" si="0"/>
        <v>0</v>
      </c>
      <c r="C35" s="8"/>
      <c r="D35" s="9"/>
      <c r="E35" s="9"/>
      <c r="F35" s="9"/>
    </row>
    <row r="36" spans="1:6" ht="25.5">
      <c r="A36" s="6" t="s">
        <v>18</v>
      </c>
      <c r="B36" s="7">
        <f t="shared" si="0"/>
        <v>11.77</v>
      </c>
      <c r="C36" s="8">
        <v>11.77</v>
      </c>
      <c r="D36" s="9"/>
      <c r="E36" s="9"/>
      <c r="F36" s="9"/>
    </row>
    <row r="37" spans="1:6" ht="25.5">
      <c r="A37" s="6" t="s">
        <v>19</v>
      </c>
      <c r="B37" s="7">
        <f t="shared" si="0"/>
        <v>11.721</v>
      </c>
      <c r="C37" s="9"/>
      <c r="D37" s="9"/>
      <c r="E37" s="8">
        <f>E42+E51</f>
        <v>5.383</v>
      </c>
      <c r="F37" s="8">
        <f>F42+F51</f>
        <v>6.338000000000001</v>
      </c>
    </row>
    <row r="38" spans="1:6" ht="12.75">
      <c r="A38" s="6" t="s">
        <v>10</v>
      </c>
      <c r="B38" s="7">
        <f t="shared" si="0"/>
        <v>0</v>
      </c>
      <c r="C38" s="9"/>
      <c r="D38" s="9"/>
      <c r="E38" s="8"/>
      <c r="F38" s="8"/>
    </row>
    <row r="39" spans="1:6" ht="12.75">
      <c r="A39" s="6" t="s">
        <v>11</v>
      </c>
      <c r="B39" s="7">
        <f t="shared" si="0"/>
        <v>0</v>
      </c>
      <c r="C39" s="9"/>
      <c r="D39" s="9"/>
      <c r="E39" s="8"/>
      <c r="F39" s="8"/>
    </row>
    <row r="40" spans="1:6" ht="12.75">
      <c r="A40" s="6" t="s">
        <v>12</v>
      </c>
      <c r="B40" s="7">
        <f t="shared" si="0"/>
        <v>5.383</v>
      </c>
      <c r="C40" s="9"/>
      <c r="D40" s="9"/>
      <c r="E40" s="8">
        <v>5.383</v>
      </c>
      <c r="F40" s="8"/>
    </row>
    <row r="41" spans="1:6" ht="12.75">
      <c r="A41" s="6" t="s">
        <v>20</v>
      </c>
      <c r="B41" s="7">
        <f t="shared" si="0"/>
        <v>6.3380000000000001</v>
      </c>
      <c r="C41" s="9"/>
      <c r="D41" s="9"/>
      <c r="E41" s="8"/>
      <c r="F41" s="8">
        <v>6.3380000000000001</v>
      </c>
    </row>
    <row r="42" spans="1:6" ht="12.75">
      <c r="A42" s="6" t="s">
        <v>21</v>
      </c>
      <c r="B42" s="7">
        <f t="shared" si="0"/>
        <v>11.134</v>
      </c>
      <c r="C42" s="9"/>
      <c r="D42" s="9"/>
      <c r="E42" s="8">
        <f>E43+E44</f>
        <v>5.1159999999999997</v>
      </c>
      <c r="F42" s="8">
        <f>F43+F44</f>
        <v>6.0180000000000007</v>
      </c>
    </row>
    <row r="43" spans="1:6" ht="25.5">
      <c r="A43" s="6" t="s">
        <v>22</v>
      </c>
      <c r="B43" s="7">
        <f t="shared" si="0"/>
        <v>5.5860000000000003</v>
      </c>
      <c r="C43" s="9"/>
      <c r="D43" s="9"/>
      <c r="E43" s="8">
        <v>4.1509999999999998</v>
      </c>
      <c r="F43" s="8">
        <v>1.4350000000000001</v>
      </c>
    </row>
    <row r="44" spans="1:6" ht="12.75">
      <c r="A44" s="6" t="s">
        <v>23</v>
      </c>
      <c r="B44" s="7">
        <f t="shared" si="0"/>
        <v>5.548</v>
      </c>
      <c r="C44" s="9"/>
      <c r="D44" s="9"/>
      <c r="E44" s="8">
        <v>0.96499999999999997</v>
      </c>
      <c r="F44" s="8">
        <v>4.5830000000000002</v>
      </c>
    </row>
    <row r="45" spans="1:6" ht="12.75">
      <c r="A45" s="6" t="s">
        <v>34</v>
      </c>
      <c r="B45" s="7">
        <f t="shared" si="0"/>
        <v>0</v>
      </c>
      <c r="C45" s="9"/>
      <c r="D45" s="9"/>
      <c r="E45" s="9"/>
      <c r="F45" s="9"/>
    </row>
    <row r="46" spans="1:6" ht="12.75">
      <c r="A46" s="6" t="s">
        <v>25</v>
      </c>
      <c r="B46" s="7">
        <f t="shared" si="0"/>
        <v>0</v>
      </c>
      <c r="C46" s="9"/>
      <c r="D46" s="9"/>
      <c r="E46" s="9"/>
      <c r="F46" s="9"/>
    </row>
    <row r="47" spans="1:6" ht="12.75">
      <c r="A47" s="6" t="s">
        <v>26</v>
      </c>
      <c r="B47" s="7">
        <f t="shared" si="0"/>
        <v>11.721</v>
      </c>
      <c r="C47" s="8">
        <f>C33-C51</f>
        <v>11.721</v>
      </c>
      <c r="D47" s="9"/>
      <c r="E47" s="9"/>
      <c r="F47" s="9"/>
    </row>
    <row r="48" spans="1:6" ht="12.75">
      <c r="A48" s="6" t="s">
        <v>27</v>
      </c>
      <c r="B48" s="7">
        <f t="shared" si="0"/>
        <v>0</v>
      </c>
      <c r="C48" s="9"/>
      <c r="D48" s="9"/>
      <c r="E48" s="9"/>
      <c r="F48" s="9"/>
    </row>
    <row r="49" spans="1:6" ht="12.75">
      <c r="A49" s="6" t="s">
        <v>28</v>
      </c>
      <c r="B49" s="7">
        <f t="shared" si="0"/>
        <v>0</v>
      </c>
      <c r="C49" s="9"/>
      <c r="D49" s="9"/>
      <c r="E49" s="9"/>
      <c r="F49" s="9"/>
    </row>
    <row r="50" spans="1:6" ht="12.75">
      <c r="A50" s="6" t="s">
        <v>29</v>
      </c>
      <c r="B50" s="7">
        <f t="shared" si="0"/>
        <v>0</v>
      </c>
      <c r="C50" s="9"/>
      <c r="D50" s="9"/>
      <c r="E50" s="9"/>
      <c r="F50" s="9"/>
    </row>
    <row r="51" spans="1:6" ht="12.75">
      <c r="A51" s="6" t="s">
        <v>30</v>
      </c>
      <c r="B51" s="7">
        <f t="shared" si="0"/>
        <v>0.63600000000000001</v>
      </c>
      <c r="C51" s="8">
        <v>4.9000000000000002E-2</v>
      </c>
      <c r="D51" s="8"/>
      <c r="E51" s="8">
        <v>0.26700000000000002</v>
      </c>
      <c r="F51" s="8">
        <v>0.32</v>
      </c>
    </row>
    <row r="52" spans="1:6" ht="12.75">
      <c r="A52" s="6" t="s">
        <v>31</v>
      </c>
      <c r="B52" s="7">
        <f t="shared" si="0"/>
        <v>0</v>
      </c>
      <c r="C52" s="9"/>
      <c r="D52" s="9"/>
      <c r="E52" s="9"/>
      <c r="F52" s="9"/>
    </row>
    <row r="53" spans="1:6" ht="12.75">
      <c r="A53" s="6" t="s">
        <v>32</v>
      </c>
      <c r="B53" s="7">
        <f t="shared" si="0"/>
        <v>0</v>
      </c>
      <c r="C53" s="7">
        <f>(C33+C37+C49)-(C42+C47+C48+C50+C51)</f>
        <v>0</v>
      </c>
      <c r="D53" s="7">
        <f>(D33+D37+D49)-(D42+D47+D48+D50+D51)</f>
        <v>0</v>
      </c>
      <c r="E53" s="7">
        <f>(E33+E37+E49)-(E42+E47+E48+E50+E51)</f>
        <v>0</v>
      </c>
      <c r="F53" s="7">
        <f>(F33+F37+F49)-(F42+F47+F48+F50+F51)</f>
        <v>0</v>
      </c>
    </row>
  </sheetData>
  <mergeCells count="12">
    <mergeCell ref="A32:F32"/>
    <mergeCell ref="A1:F1"/>
    <mergeCell ref="A2:F2"/>
    <mergeCell ref="A3:F3"/>
    <mergeCell ref="A4:F4"/>
    <mergeCell ref="A5:F5"/>
    <mergeCell ref="A6:F6"/>
    <mergeCell ref="A7:F7"/>
    <mergeCell ref="A8:A9"/>
    <mergeCell ref="B8:B9"/>
    <mergeCell ref="C8:F8"/>
    <mergeCell ref="A10:F10"/>
  </mergeCells>
  <dataValidations count="1">
    <dataValidation type="decimal" allowBlank="1" showErrorMessage="1" errorTitle="Ошибка" error="Допускается ввод только действительных чисел!" sqref="B33:F53 B11:F31">
      <formula1>-9.99999999999999E+23</formula1>
      <formula2>9.99999999999999E+23</formula2>
    </dataValidation>
  </dataValidations>
  <pageMargins left="0.7" right="0.7" top="0.75" bottom="0.75" header="0.3" footer="0.3"/>
  <pageSetup paperSize="9" scale="8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2020г.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2021-01-21T12:17:46Z</dcterms:modified>
</cp:coreProperties>
</file>