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820"/>
  </bookViews>
  <sheets>
    <sheet name="Раздел 1" sheetId="1" r:id="rId1"/>
    <sheet name="Раздел 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Q91" i="2" l="1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R70" i="2"/>
  <c r="Q70" i="2"/>
  <c r="Q60" i="2" s="1"/>
  <c r="P70" i="2"/>
  <c r="O70" i="2"/>
  <c r="N70" i="2"/>
  <c r="M70" i="2"/>
  <c r="M60" i="2" s="1"/>
  <c r="M45" i="2" s="1"/>
  <c r="M20" i="2" s="1"/>
  <c r="M19" i="2" s="1"/>
  <c r="L70" i="2"/>
  <c r="K70" i="2"/>
  <c r="J70" i="2"/>
  <c r="I70" i="2"/>
  <c r="I60" i="2" s="1"/>
  <c r="I45" i="2" s="1"/>
  <c r="I20" i="2" s="1"/>
  <c r="I19" i="2" s="1"/>
  <c r="H70" i="2"/>
  <c r="G70" i="2"/>
  <c r="F70" i="2"/>
  <c r="E70" i="2"/>
  <c r="E60" i="2" s="1"/>
  <c r="E45" i="2" s="1"/>
  <c r="E20" i="2" s="1"/>
  <c r="E19" i="2" s="1"/>
  <c r="D70" i="2"/>
  <c r="R60" i="2"/>
  <c r="P60" i="2"/>
  <c r="P45" i="2" s="1"/>
  <c r="O60" i="2"/>
  <c r="N60" i="2"/>
  <c r="L60" i="2"/>
  <c r="L45" i="2" s="1"/>
  <c r="K60" i="2"/>
  <c r="J60" i="2"/>
  <c r="H60" i="2"/>
  <c r="H45" i="2" s="1"/>
  <c r="G60" i="2"/>
  <c r="F60" i="2"/>
  <c r="D60" i="2"/>
  <c r="D45" i="2" s="1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Q52" i="2"/>
  <c r="Q46" i="2" s="1"/>
  <c r="Q45" i="2" s="1"/>
  <c r="Q20" i="2" s="1"/>
  <c r="Q19" i="2" s="1"/>
  <c r="R46" i="2"/>
  <c r="P46" i="2"/>
  <c r="O46" i="2"/>
  <c r="O45" i="2" s="1"/>
  <c r="N46" i="2"/>
  <c r="M46" i="2"/>
  <c r="L46" i="2"/>
  <c r="K46" i="2"/>
  <c r="K45" i="2" s="1"/>
  <c r="J46" i="2"/>
  <c r="I46" i="2"/>
  <c r="H46" i="2"/>
  <c r="G46" i="2"/>
  <c r="G45" i="2" s="1"/>
  <c r="F46" i="2"/>
  <c r="E46" i="2"/>
  <c r="D46" i="2"/>
  <c r="R45" i="2"/>
  <c r="N45" i="2"/>
  <c r="J45" i="2"/>
  <c r="F45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R37" i="2"/>
  <c r="Q37" i="2"/>
  <c r="P37" i="2"/>
  <c r="P21" i="2" s="1"/>
  <c r="P20" i="2" s="1"/>
  <c r="P19" i="2" s="1"/>
  <c r="O37" i="2"/>
  <c r="N37" i="2"/>
  <c r="M37" i="2"/>
  <c r="L37" i="2"/>
  <c r="L21" i="2" s="1"/>
  <c r="L20" i="2" s="1"/>
  <c r="L19" i="2" s="1"/>
  <c r="K37" i="2"/>
  <c r="J37" i="2"/>
  <c r="I37" i="2"/>
  <c r="H37" i="2"/>
  <c r="H21" i="2" s="1"/>
  <c r="H20" i="2" s="1"/>
  <c r="H19" i="2" s="1"/>
  <c r="G37" i="2"/>
  <c r="F37" i="2"/>
  <c r="E37" i="2"/>
  <c r="D37" i="2"/>
  <c r="D21" i="2" s="1"/>
  <c r="D20" i="2" s="1"/>
  <c r="D19" i="2" s="1"/>
  <c r="R30" i="2"/>
  <c r="Q30" i="2"/>
  <c r="P30" i="2"/>
  <c r="O30" i="2"/>
  <c r="O21" i="2" s="1"/>
  <c r="O20" i="2" s="1"/>
  <c r="O19" i="2" s="1"/>
  <c r="N30" i="2"/>
  <c r="M30" i="2"/>
  <c r="L30" i="2"/>
  <c r="K30" i="2"/>
  <c r="K21" i="2" s="1"/>
  <c r="K20" i="2" s="1"/>
  <c r="K19" i="2" s="1"/>
  <c r="J30" i="2"/>
  <c r="I30" i="2"/>
  <c r="H30" i="2"/>
  <c r="G30" i="2"/>
  <c r="G21" i="2" s="1"/>
  <c r="G20" i="2" s="1"/>
  <c r="G19" i="2" s="1"/>
  <c r="F30" i="2"/>
  <c r="E30" i="2"/>
  <c r="D30" i="2"/>
  <c r="R21" i="2"/>
  <c r="R20" i="2" s="1"/>
  <c r="R19" i="2" s="1"/>
  <c r="Q21" i="2"/>
  <c r="N21" i="2"/>
  <c r="N20" i="2" s="1"/>
  <c r="N19" i="2" s="1"/>
  <c r="M21" i="2"/>
  <c r="J21" i="2"/>
  <c r="J20" i="2" s="1"/>
  <c r="J19" i="2" s="1"/>
  <c r="I21" i="2"/>
  <c r="F21" i="2"/>
  <c r="F20" i="2" s="1"/>
  <c r="F19" i="2" s="1"/>
  <c r="E21" i="2"/>
  <c r="G308" i="1" l="1"/>
  <c r="I308" i="1"/>
  <c r="K308" i="1"/>
  <c r="M308" i="1"/>
  <c r="O308" i="1"/>
  <c r="F308" i="1"/>
  <c r="D337" i="1"/>
  <c r="F208" i="1"/>
  <c r="F207" i="1" s="1"/>
  <c r="G208" i="1"/>
  <c r="G207" i="1" s="1"/>
  <c r="Q172" i="1"/>
  <c r="I86" i="1"/>
  <c r="K86" i="1"/>
  <c r="M86" i="1"/>
  <c r="O86" i="1"/>
  <c r="G86" i="1"/>
  <c r="F252" i="1" l="1"/>
  <c r="F251" i="1" s="1"/>
  <c r="G252" i="1"/>
  <c r="H252" i="1"/>
  <c r="I252" i="1"/>
  <c r="J252" i="1"/>
  <c r="K252" i="1"/>
  <c r="L252" i="1"/>
  <c r="M252" i="1"/>
  <c r="N252" i="1"/>
  <c r="O252" i="1"/>
  <c r="P252" i="1"/>
  <c r="F272" i="1"/>
  <c r="G272" i="1"/>
  <c r="H272" i="1"/>
  <c r="I272" i="1"/>
  <c r="J272" i="1"/>
  <c r="K272" i="1"/>
  <c r="L272" i="1"/>
  <c r="M272" i="1"/>
  <c r="N272" i="1"/>
  <c r="O272" i="1"/>
  <c r="P272" i="1"/>
  <c r="F283" i="1"/>
  <c r="G283" i="1"/>
  <c r="H283" i="1"/>
  <c r="I283" i="1"/>
  <c r="J283" i="1"/>
  <c r="K283" i="1"/>
  <c r="L283" i="1"/>
  <c r="M283" i="1"/>
  <c r="N283" i="1"/>
  <c r="O283" i="1"/>
  <c r="P283" i="1"/>
  <c r="Q262" i="1"/>
  <c r="Q278" i="1"/>
  <c r="O347" i="1"/>
  <c r="P347" i="1"/>
  <c r="G241" i="1"/>
  <c r="I208" i="1"/>
  <c r="J208" i="1"/>
  <c r="K208" i="1"/>
  <c r="L208" i="1"/>
  <c r="M208" i="1"/>
  <c r="N208" i="1"/>
  <c r="O208" i="1"/>
  <c r="P208" i="1"/>
  <c r="P241" i="1" s="1"/>
  <c r="N241" i="1" l="1"/>
  <c r="N207" i="1"/>
  <c r="J241" i="1"/>
  <c r="J207" i="1"/>
  <c r="M241" i="1"/>
  <c r="M207" i="1"/>
  <c r="I241" i="1"/>
  <c r="I207" i="1"/>
  <c r="L241" i="1"/>
  <c r="L207" i="1"/>
  <c r="O241" i="1"/>
  <c r="O207" i="1"/>
  <c r="K241" i="1"/>
  <c r="K207" i="1"/>
  <c r="F241" i="1"/>
  <c r="Q152" i="1"/>
  <c r="Q153" i="1"/>
  <c r="Q154" i="1"/>
  <c r="Q155" i="1"/>
  <c r="D136" i="1"/>
  <c r="E136" i="1"/>
  <c r="G100" i="1"/>
  <c r="G93" i="1" s="1"/>
  <c r="H100" i="1"/>
  <c r="I100" i="1"/>
  <c r="J100" i="1"/>
  <c r="K100" i="1"/>
  <c r="L100" i="1"/>
  <c r="M100" i="1"/>
  <c r="N100" i="1"/>
  <c r="O100" i="1"/>
  <c r="P100" i="1"/>
  <c r="E100" i="1"/>
  <c r="F100" i="1"/>
  <c r="D100" i="1"/>
  <c r="E94" i="1"/>
  <c r="N93" i="1"/>
  <c r="R94" i="1"/>
  <c r="H94" i="1"/>
  <c r="H93" i="1" s="1"/>
  <c r="I94" i="1"/>
  <c r="J94" i="1"/>
  <c r="J93" i="1" s="1"/>
  <c r="K94" i="1"/>
  <c r="L94" i="1"/>
  <c r="L93" i="1" s="1"/>
  <c r="M94" i="1"/>
  <c r="N94" i="1"/>
  <c r="O94" i="1"/>
  <c r="P94" i="1"/>
  <c r="P93" i="1" s="1"/>
  <c r="G94" i="1"/>
  <c r="E74" i="1"/>
  <c r="E70" i="1"/>
  <c r="F70" i="1"/>
  <c r="Q68" i="1"/>
  <c r="P67" i="1"/>
  <c r="F67" i="1"/>
  <c r="G67" i="1"/>
  <c r="H67" i="1"/>
  <c r="I67" i="1"/>
  <c r="J67" i="1"/>
  <c r="K67" i="1"/>
  <c r="L67" i="1"/>
  <c r="M67" i="1"/>
  <c r="N67" i="1"/>
  <c r="O67" i="1"/>
  <c r="D50" i="1"/>
  <c r="D46" i="1"/>
  <c r="Q41" i="1"/>
  <c r="P36" i="1"/>
  <c r="F36" i="1"/>
  <c r="G36" i="1"/>
  <c r="H36" i="1"/>
  <c r="I36" i="1"/>
  <c r="I35" i="1" s="1"/>
  <c r="J36" i="1"/>
  <c r="K36" i="1"/>
  <c r="K35" i="1" s="1"/>
  <c r="L36" i="1"/>
  <c r="M36" i="1"/>
  <c r="N36" i="1"/>
  <c r="O36" i="1"/>
  <c r="E36" i="1"/>
  <c r="Q21" i="1"/>
  <c r="R21" i="1"/>
  <c r="P21" i="1"/>
  <c r="P20" i="1" s="1"/>
  <c r="F21" i="1"/>
  <c r="G21" i="1"/>
  <c r="H21" i="1"/>
  <c r="I21" i="1"/>
  <c r="J21" i="1"/>
  <c r="K21" i="1"/>
  <c r="L21" i="1"/>
  <c r="M21" i="1"/>
  <c r="M20" i="1" s="1"/>
  <c r="N21" i="1"/>
  <c r="O21" i="1"/>
  <c r="O20" i="1" s="1"/>
  <c r="E59" i="1"/>
  <c r="F59" i="1"/>
  <c r="G59" i="1"/>
  <c r="H59" i="1"/>
  <c r="I59" i="1"/>
  <c r="J59" i="1"/>
  <c r="K59" i="1"/>
  <c r="L59" i="1"/>
  <c r="M59" i="1"/>
  <c r="N59" i="1"/>
  <c r="O59" i="1"/>
  <c r="P59" i="1"/>
  <c r="D59" i="1"/>
  <c r="F53" i="1"/>
  <c r="F52" i="1" s="1"/>
  <c r="F50" i="1" s="1"/>
  <c r="G53" i="1"/>
  <c r="H53" i="1"/>
  <c r="H52" i="1" s="1"/>
  <c r="H50" i="1" s="1"/>
  <c r="I53" i="1"/>
  <c r="J53" i="1"/>
  <c r="J52" i="1" s="1"/>
  <c r="J50" i="1" s="1"/>
  <c r="K53" i="1"/>
  <c r="L53" i="1"/>
  <c r="M53" i="1"/>
  <c r="N53" i="1"/>
  <c r="N52" i="1" s="1"/>
  <c r="N50" i="1" s="1"/>
  <c r="K52" i="1"/>
  <c r="K50" i="1" s="1"/>
  <c r="L52" i="1"/>
  <c r="L50" i="1" s="1"/>
  <c r="D53" i="1"/>
  <c r="D52" i="1" s="1"/>
  <c r="E53" i="1"/>
  <c r="E52" i="1" s="1"/>
  <c r="E50" i="1" s="1"/>
  <c r="M52" i="1"/>
  <c r="M50" i="1" s="1"/>
  <c r="O53" i="1"/>
  <c r="O52" i="1" s="1"/>
  <c r="O50" i="1" s="1"/>
  <c r="P53" i="1"/>
  <c r="P52" i="1" s="1"/>
  <c r="P50" i="1" s="1"/>
  <c r="R53" i="1"/>
  <c r="R52" i="1" s="1"/>
  <c r="R46" i="1"/>
  <c r="P46" i="1"/>
  <c r="O46" i="1"/>
  <c r="N46" i="1"/>
  <c r="N35" i="1" s="1"/>
  <c r="M46" i="1"/>
  <c r="L46" i="1"/>
  <c r="K46" i="1"/>
  <c r="J46" i="1"/>
  <c r="I46" i="1"/>
  <c r="H46" i="1"/>
  <c r="G46" i="1"/>
  <c r="F46" i="1"/>
  <c r="E46" i="1"/>
  <c r="R36" i="1"/>
  <c r="P35" i="1"/>
  <c r="J35" i="1"/>
  <c r="E35" i="1"/>
  <c r="D36" i="1"/>
  <c r="F35" i="1"/>
  <c r="R35" i="1"/>
  <c r="D35" i="1"/>
  <c r="L35" i="1"/>
  <c r="R31" i="1"/>
  <c r="P31" i="1"/>
  <c r="O31" i="1"/>
  <c r="N31" i="1"/>
  <c r="N20" i="1" s="1"/>
  <c r="M31" i="1"/>
  <c r="L31" i="1"/>
  <c r="L20" i="1" s="1"/>
  <c r="K31" i="1"/>
  <c r="J31" i="1"/>
  <c r="J20" i="1" s="1"/>
  <c r="I31" i="1"/>
  <c r="H31" i="1"/>
  <c r="H20" i="1" s="1"/>
  <c r="G31" i="1"/>
  <c r="F31" i="1"/>
  <c r="F20" i="1" s="1"/>
  <c r="E31" i="1"/>
  <c r="D31" i="1"/>
  <c r="G20" i="1"/>
  <c r="E21" i="1"/>
  <c r="E20" i="1" s="1"/>
  <c r="D21" i="1"/>
  <c r="D20" i="1" s="1"/>
  <c r="I20" i="1"/>
  <c r="O35" i="1" l="1"/>
  <c r="G35" i="1"/>
  <c r="M93" i="1"/>
  <c r="I93" i="1"/>
  <c r="Q53" i="1"/>
  <c r="O93" i="1"/>
  <c r="K93" i="1"/>
  <c r="K20" i="1"/>
  <c r="Q151" i="1"/>
  <c r="M35" i="1"/>
  <c r="I52" i="1"/>
  <c r="I50" i="1" s="1"/>
  <c r="G52" i="1"/>
  <c r="G50" i="1" s="1"/>
  <c r="H35" i="1"/>
  <c r="R20" i="1"/>
  <c r="Q52" i="1" l="1"/>
  <c r="Q96" i="1" l="1"/>
  <c r="F347" i="1"/>
  <c r="G347" i="1"/>
  <c r="H347" i="1"/>
  <c r="I347" i="1"/>
  <c r="J347" i="1"/>
  <c r="K347" i="1"/>
  <c r="L347" i="1"/>
  <c r="M347" i="1"/>
  <c r="N347" i="1"/>
  <c r="E347" i="1"/>
  <c r="D347" i="1"/>
  <c r="Q346" i="1"/>
  <c r="Q345" i="1"/>
  <c r="Q343" i="1"/>
  <c r="Q341" i="1"/>
  <c r="Q339" i="1"/>
  <c r="Q340" i="1"/>
  <c r="Q334" i="1"/>
  <c r="Q335" i="1"/>
  <c r="Q333" i="1"/>
  <c r="Q331" i="1"/>
  <c r="Q330" i="1"/>
  <c r="Q327" i="1"/>
  <c r="Q328" i="1"/>
  <c r="Q326" i="1"/>
  <c r="Q324" i="1"/>
  <c r="Q323" i="1"/>
  <c r="Q318" i="1"/>
  <c r="Q319" i="1"/>
  <c r="Q320" i="1"/>
  <c r="Q321" i="1"/>
  <c r="Q317" i="1"/>
  <c r="Q314" i="1"/>
  <c r="G74" i="1"/>
  <c r="H74" i="1"/>
  <c r="I74" i="1"/>
  <c r="J74" i="1"/>
  <c r="K74" i="1"/>
  <c r="L74" i="1"/>
  <c r="M74" i="1"/>
  <c r="N74" i="1"/>
  <c r="O74" i="1"/>
  <c r="P74" i="1"/>
  <c r="F137" i="1"/>
  <c r="E117" i="1"/>
  <c r="E106" i="1" s="1"/>
  <c r="Q166" i="1"/>
  <c r="Q167" i="1"/>
  <c r="Q168" i="1"/>
  <c r="Q169" i="1"/>
  <c r="Q170" i="1"/>
  <c r="Q171" i="1"/>
  <c r="Q173" i="1"/>
  <c r="Q174" i="1"/>
  <c r="Q176" i="1"/>
  <c r="Q177" i="1"/>
  <c r="Q179" i="1"/>
  <c r="Q180" i="1"/>
  <c r="Q181" i="1"/>
  <c r="Q183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1" i="1"/>
  <c r="Q204" i="1"/>
  <c r="Q205" i="1"/>
  <c r="Q206" i="1"/>
  <c r="Q208" i="1"/>
  <c r="Q209" i="1"/>
  <c r="Q210" i="1"/>
  <c r="Q211" i="1"/>
  <c r="Q212" i="1"/>
  <c r="Q213" i="1"/>
  <c r="Q214" i="1"/>
  <c r="Q215" i="1"/>
  <c r="Q216" i="1"/>
  <c r="Q217" i="1"/>
  <c r="Q218" i="1"/>
  <c r="Q220" i="1"/>
  <c r="Q222" i="1"/>
  <c r="Q223" i="1"/>
  <c r="Q224" i="1"/>
  <c r="Q225" i="1"/>
  <c r="Q227" i="1"/>
  <c r="Q228" i="1"/>
  <c r="Q229" i="1"/>
  <c r="Q230" i="1"/>
  <c r="Q231" i="1"/>
  <c r="Q234" i="1"/>
  <c r="Q235" i="1"/>
  <c r="Q236" i="1"/>
  <c r="Q237" i="1"/>
  <c r="Q238" i="1"/>
  <c r="Q245" i="1"/>
  <c r="Q246" i="1"/>
  <c r="Q253" i="1"/>
  <c r="Q254" i="1"/>
  <c r="Q255" i="1"/>
  <c r="Q256" i="1"/>
  <c r="Q257" i="1"/>
  <c r="Q258" i="1"/>
  <c r="Q259" i="1"/>
  <c r="Q260" i="1"/>
  <c r="Q261" i="1"/>
  <c r="Q263" i="1"/>
  <c r="Q264" i="1"/>
  <c r="Q265" i="1"/>
  <c r="Q266" i="1"/>
  <c r="Q267" i="1"/>
  <c r="Q268" i="1"/>
  <c r="Q269" i="1"/>
  <c r="Q270" i="1"/>
  <c r="Q271" i="1"/>
  <c r="Q273" i="1"/>
  <c r="Q274" i="1"/>
  <c r="Q275" i="1"/>
  <c r="Q276" i="1"/>
  <c r="Q277" i="1"/>
  <c r="Q279" i="1"/>
  <c r="Q281" i="1"/>
  <c r="Q282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3" i="1"/>
  <c r="Q304" i="1"/>
  <c r="Q305" i="1"/>
  <c r="Q306" i="1"/>
  <c r="Q307" i="1"/>
  <c r="Q309" i="1"/>
  <c r="Q310" i="1"/>
  <c r="Q311" i="1"/>
  <c r="Q313" i="1"/>
  <c r="Q32" i="1"/>
  <c r="Q31" i="1" s="1"/>
  <c r="Q20" i="1" s="1"/>
  <c r="Q33" i="1"/>
  <c r="Q34" i="1"/>
  <c r="Q37" i="1"/>
  <c r="Q38" i="1"/>
  <c r="Q39" i="1"/>
  <c r="Q40" i="1"/>
  <c r="Q42" i="1"/>
  <c r="Q43" i="1"/>
  <c r="Q44" i="1"/>
  <c r="Q45" i="1"/>
  <c r="Q47" i="1"/>
  <c r="Q48" i="1"/>
  <c r="Q49" i="1"/>
  <c r="Q51" i="1"/>
  <c r="Q50" i="1" s="1"/>
  <c r="Q54" i="1"/>
  <c r="Q55" i="1"/>
  <c r="Q56" i="1"/>
  <c r="Q57" i="1"/>
  <c r="Q58" i="1"/>
  <c r="Q60" i="1"/>
  <c r="Q61" i="1"/>
  <c r="Q62" i="1"/>
  <c r="Q63" i="1"/>
  <c r="Q64" i="1"/>
  <c r="Q65" i="1"/>
  <c r="Q66" i="1"/>
  <c r="Q69" i="1"/>
  <c r="Q67" i="1" s="1"/>
  <c r="Q71" i="1"/>
  <c r="Q72" i="1"/>
  <c r="Q73" i="1"/>
  <c r="Q75" i="1"/>
  <c r="Q76" i="1"/>
  <c r="Q77" i="1"/>
  <c r="Q80" i="1"/>
  <c r="Q81" i="1"/>
  <c r="Q82" i="1"/>
  <c r="Q83" i="1"/>
  <c r="Q84" i="1"/>
  <c r="Q85" i="1"/>
  <c r="Q86" i="1"/>
  <c r="Q87" i="1"/>
  <c r="Q88" i="1"/>
  <c r="Q90" i="1"/>
  <c r="Q91" i="1"/>
  <c r="Q92" i="1"/>
  <c r="Q95" i="1"/>
  <c r="Q97" i="1"/>
  <c r="Q98" i="1"/>
  <c r="Q99" i="1"/>
  <c r="Q101" i="1"/>
  <c r="Q102" i="1"/>
  <c r="Q103" i="1"/>
  <c r="Q104" i="1"/>
  <c r="Q105" i="1"/>
  <c r="Q107" i="1"/>
  <c r="Q108" i="1"/>
  <c r="Q109" i="1"/>
  <c r="Q110" i="1"/>
  <c r="Q111" i="1"/>
  <c r="Q112" i="1"/>
  <c r="Q113" i="1"/>
  <c r="Q114" i="1"/>
  <c r="Q115" i="1"/>
  <c r="Q116" i="1"/>
  <c r="Q118" i="1"/>
  <c r="Q119" i="1"/>
  <c r="Q120" i="1"/>
  <c r="Q123" i="1"/>
  <c r="Q124" i="1"/>
  <c r="Q125" i="1"/>
  <c r="Q126" i="1"/>
  <c r="Q127" i="1"/>
  <c r="Q128" i="1"/>
  <c r="Q129" i="1"/>
  <c r="Q130" i="1"/>
  <c r="Q131" i="1"/>
  <c r="Q133" i="1"/>
  <c r="Q134" i="1"/>
  <c r="Q135" i="1"/>
  <c r="Q138" i="1"/>
  <c r="Q139" i="1"/>
  <c r="Q140" i="1"/>
  <c r="Q141" i="1"/>
  <c r="Q142" i="1"/>
  <c r="Q143" i="1"/>
  <c r="Q144" i="1"/>
  <c r="Q145" i="1"/>
  <c r="Q146" i="1"/>
  <c r="Q148" i="1"/>
  <c r="Q149" i="1"/>
  <c r="Q150" i="1"/>
  <c r="Q158" i="1"/>
  <c r="Q159" i="1"/>
  <c r="Q160" i="1"/>
  <c r="Q161" i="1"/>
  <c r="F74" i="1"/>
  <c r="Q347" i="1" l="1"/>
  <c r="Q46" i="1"/>
  <c r="Q36" i="1"/>
  <c r="Q100" i="1"/>
  <c r="Q35" i="1"/>
  <c r="Q94" i="1"/>
  <c r="R347" i="1"/>
  <c r="Q74" i="1"/>
  <c r="Q59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R343" i="1"/>
  <c r="R342" i="1" s="1"/>
  <c r="P342" i="1"/>
  <c r="N342" i="1"/>
  <c r="K342" i="1"/>
  <c r="J342" i="1"/>
  <c r="I342" i="1"/>
  <c r="E342" i="1"/>
  <c r="D342" i="1"/>
  <c r="O342" i="1"/>
  <c r="M342" i="1"/>
  <c r="L342" i="1"/>
  <c r="H342" i="1"/>
  <c r="G342" i="1"/>
  <c r="F342" i="1"/>
  <c r="R338" i="1"/>
  <c r="R337" i="1" s="1"/>
  <c r="P337" i="1"/>
  <c r="O337" i="1"/>
  <c r="N337" i="1"/>
  <c r="K337" i="1"/>
  <c r="J337" i="1"/>
  <c r="I337" i="1"/>
  <c r="H337" i="1"/>
  <c r="F337" i="1"/>
  <c r="E337" i="1"/>
  <c r="M337" i="1"/>
  <c r="L337" i="1"/>
  <c r="R312" i="1"/>
  <c r="R302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R283" i="1"/>
  <c r="R280" i="1" s="1"/>
  <c r="P280" i="1"/>
  <c r="O280" i="1"/>
  <c r="N280" i="1"/>
  <c r="J280" i="1"/>
  <c r="I280" i="1"/>
  <c r="H280" i="1"/>
  <c r="F280" i="1"/>
  <c r="E283" i="1"/>
  <c r="E280" i="1" s="1"/>
  <c r="D283" i="1"/>
  <c r="M280" i="1"/>
  <c r="L280" i="1"/>
  <c r="K280" i="1"/>
  <c r="D280" i="1"/>
  <c r="R272" i="1"/>
  <c r="E272" i="1"/>
  <c r="D272" i="1"/>
  <c r="R252" i="1"/>
  <c r="O251" i="1"/>
  <c r="N251" i="1"/>
  <c r="I251" i="1"/>
  <c r="H251" i="1"/>
  <c r="E252" i="1"/>
  <c r="D252" i="1"/>
  <c r="D251" i="1" s="1"/>
  <c r="G251" i="1"/>
  <c r="R233" i="1"/>
  <c r="R232" i="1" s="1"/>
  <c r="P233" i="1"/>
  <c r="P232" i="1" s="1"/>
  <c r="O233" i="1"/>
  <c r="O232" i="1" s="1"/>
  <c r="N233" i="1"/>
  <c r="N232" i="1" s="1"/>
  <c r="M233" i="1"/>
  <c r="M232" i="1" s="1"/>
  <c r="L233" i="1"/>
  <c r="L232" i="1" s="1"/>
  <c r="K233" i="1"/>
  <c r="K232" i="1" s="1"/>
  <c r="J233" i="1"/>
  <c r="I233" i="1"/>
  <c r="I232" i="1" s="1"/>
  <c r="H233" i="1"/>
  <c r="H232" i="1" s="1"/>
  <c r="G233" i="1"/>
  <c r="F233" i="1"/>
  <c r="F232" i="1" s="1"/>
  <c r="D233" i="1"/>
  <c r="D232" i="1" s="1"/>
  <c r="J232" i="1"/>
  <c r="G232" i="1"/>
  <c r="E232" i="1"/>
  <c r="R226" i="1"/>
  <c r="P226" i="1"/>
  <c r="O226" i="1"/>
  <c r="N226" i="1"/>
  <c r="M226" i="1"/>
  <c r="L226" i="1"/>
  <c r="K226" i="1"/>
  <c r="J226" i="1"/>
  <c r="I226" i="1"/>
  <c r="H226" i="1"/>
  <c r="G226" i="1"/>
  <c r="Q226" i="1" s="1"/>
  <c r="F226" i="1"/>
  <c r="E226" i="1"/>
  <c r="D226" i="1"/>
  <c r="R221" i="1"/>
  <c r="P221" i="1"/>
  <c r="O221" i="1"/>
  <c r="N221" i="1"/>
  <c r="N219" i="1" s="1"/>
  <c r="M221" i="1"/>
  <c r="L221" i="1"/>
  <c r="K221" i="1"/>
  <c r="J221" i="1"/>
  <c r="I221" i="1"/>
  <c r="H221" i="1"/>
  <c r="H219" i="1" s="1"/>
  <c r="G221" i="1"/>
  <c r="F221" i="1"/>
  <c r="F244" i="1" s="1"/>
  <c r="E221" i="1"/>
  <c r="D221" i="1"/>
  <c r="R208" i="1"/>
  <c r="R207" i="1" s="1"/>
  <c r="P207" i="1"/>
  <c r="H208" i="1"/>
  <c r="E208" i="1"/>
  <c r="D208" i="1"/>
  <c r="R203" i="1"/>
  <c r="R202" i="1" s="1"/>
  <c r="R200" i="1" s="1"/>
  <c r="P203" i="1"/>
  <c r="P202" i="1" s="1"/>
  <c r="O203" i="1"/>
  <c r="O202" i="1" s="1"/>
  <c r="N203" i="1"/>
  <c r="N202" i="1" s="1"/>
  <c r="M203" i="1"/>
  <c r="M202" i="1" s="1"/>
  <c r="L203" i="1"/>
  <c r="L202" i="1" s="1"/>
  <c r="K203" i="1"/>
  <c r="K202" i="1" s="1"/>
  <c r="J203" i="1"/>
  <c r="J202" i="1" s="1"/>
  <c r="I203" i="1"/>
  <c r="I202" i="1" s="1"/>
  <c r="H203" i="1"/>
  <c r="H202" i="1" s="1"/>
  <c r="G203" i="1"/>
  <c r="F203" i="1"/>
  <c r="F202" i="1" s="1"/>
  <c r="E203" i="1"/>
  <c r="E202" i="1" s="1"/>
  <c r="D203" i="1"/>
  <c r="D202" i="1" s="1"/>
  <c r="D200" i="1" s="1"/>
  <c r="R184" i="1"/>
  <c r="R182" i="1" s="1"/>
  <c r="P184" i="1"/>
  <c r="P182" i="1" s="1"/>
  <c r="O184" i="1"/>
  <c r="O182" i="1" s="1"/>
  <c r="N184" i="1"/>
  <c r="N182" i="1" s="1"/>
  <c r="M184" i="1"/>
  <c r="M182" i="1" s="1"/>
  <c r="L184" i="1"/>
  <c r="L182" i="1" s="1"/>
  <c r="K184" i="1"/>
  <c r="K182" i="1" s="1"/>
  <c r="J184" i="1"/>
  <c r="J182" i="1" s="1"/>
  <c r="I184" i="1"/>
  <c r="I182" i="1" s="1"/>
  <c r="H184" i="1"/>
  <c r="H182" i="1" s="1"/>
  <c r="G184" i="1"/>
  <c r="F184" i="1"/>
  <c r="F182" i="1" s="1"/>
  <c r="E184" i="1"/>
  <c r="E182" i="1" s="1"/>
  <c r="D184" i="1"/>
  <c r="D182" i="1" s="1"/>
  <c r="R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R175" i="1"/>
  <c r="P175" i="1"/>
  <c r="O175" i="1"/>
  <c r="N175" i="1"/>
  <c r="M175" i="1"/>
  <c r="L175" i="1"/>
  <c r="K175" i="1"/>
  <c r="K164" i="1" s="1"/>
  <c r="K302" i="1" s="1"/>
  <c r="J175" i="1"/>
  <c r="I175" i="1"/>
  <c r="H175" i="1"/>
  <c r="G175" i="1"/>
  <c r="F175" i="1"/>
  <c r="E175" i="1"/>
  <c r="D175" i="1"/>
  <c r="R239" i="1"/>
  <c r="P165" i="1"/>
  <c r="O165" i="1"/>
  <c r="N165" i="1"/>
  <c r="M165" i="1"/>
  <c r="M164" i="1" s="1"/>
  <c r="M302" i="1" s="1"/>
  <c r="L165" i="1"/>
  <c r="L164" i="1" s="1"/>
  <c r="K165" i="1"/>
  <c r="J165" i="1"/>
  <c r="I165" i="1"/>
  <c r="H165" i="1"/>
  <c r="G165" i="1"/>
  <c r="F165" i="1"/>
  <c r="F164" i="1" s="1"/>
  <c r="E165" i="1"/>
  <c r="D165" i="1"/>
  <c r="R151" i="1"/>
  <c r="D151" i="1"/>
  <c r="R147" i="1"/>
  <c r="P147" i="1"/>
  <c r="O147" i="1"/>
  <c r="N147" i="1"/>
  <c r="M147" i="1"/>
  <c r="L147" i="1"/>
  <c r="K147" i="1"/>
  <c r="J147" i="1"/>
  <c r="I147" i="1"/>
  <c r="H147" i="1"/>
  <c r="G147" i="1"/>
  <c r="F147" i="1"/>
  <c r="F136" i="1" s="1"/>
  <c r="R137" i="1"/>
  <c r="P137" i="1"/>
  <c r="P136" i="1" s="1"/>
  <c r="O137" i="1"/>
  <c r="N137" i="1"/>
  <c r="M137" i="1"/>
  <c r="L137" i="1"/>
  <c r="K137" i="1"/>
  <c r="K136" i="1" s="1"/>
  <c r="J137" i="1"/>
  <c r="J136" i="1" s="1"/>
  <c r="I137" i="1"/>
  <c r="H137" i="1"/>
  <c r="G137" i="1"/>
  <c r="R132" i="1"/>
  <c r="P132" i="1"/>
  <c r="O132" i="1"/>
  <c r="N132" i="1"/>
  <c r="M132" i="1"/>
  <c r="L132" i="1"/>
  <c r="K132" i="1"/>
  <c r="J132" i="1"/>
  <c r="I132" i="1"/>
  <c r="H132" i="1"/>
  <c r="G132" i="1"/>
  <c r="F132" i="1"/>
  <c r="R122" i="1"/>
  <c r="P122" i="1"/>
  <c r="P121" i="1" s="1"/>
  <c r="O122" i="1"/>
  <c r="O121" i="1" s="1"/>
  <c r="N122" i="1"/>
  <c r="M122" i="1"/>
  <c r="M121" i="1" s="1"/>
  <c r="L122" i="1"/>
  <c r="K122" i="1"/>
  <c r="K121" i="1" s="1"/>
  <c r="J122" i="1"/>
  <c r="J121" i="1" s="1"/>
  <c r="I122" i="1"/>
  <c r="I121" i="1" s="1"/>
  <c r="H122" i="1"/>
  <c r="G122" i="1"/>
  <c r="F122" i="1"/>
  <c r="E122" i="1"/>
  <c r="E121" i="1" s="1"/>
  <c r="D122" i="1"/>
  <c r="D121" i="1" s="1"/>
  <c r="R117" i="1"/>
  <c r="R106" i="1" s="1"/>
  <c r="R157" i="1" s="1"/>
  <c r="R162" i="1" s="1"/>
  <c r="P117" i="1"/>
  <c r="P106" i="1" s="1"/>
  <c r="O117" i="1"/>
  <c r="O106" i="1" s="1"/>
  <c r="O157" i="1" s="1"/>
  <c r="N117" i="1"/>
  <c r="N106" i="1" s="1"/>
  <c r="M117" i="1"/>
  <c r="M106" i="1" s="1"/>
  <c r="M157" i="1" s="1"/>
  <c r="L117" i="1"/>
  <c r="L106" i="1" s="1"/>
  <c r="K117" i="1"/>
  <c r="K106" i="1" s="1"/>
  <c r="K157" i="1" s="1"/>
  <c r="J117" i="1"/>
  <c r="J106" i="1" s="1"/>
  <c r="I117" i="1"/>
  <c r="I106" i="1" s="1"/>
  <c r="I157" i="1" s="1"/>
  <c r="H117" i="1"/>
  <c r="H106" i="1" s="1"/>
  <c r="G117" i="1"/>
  <c r="G106" i="1" s="1"/>
  <c r="F117" i="1"/>
  <c r="F106" i="1" s="1"/>
  <c r="F157" i="1" s="1"/>
  <c r="D117" i="1"/>
  <c r="D106" i="1" s="1"/>
  <c r="D157" i="1" s="1"/>
  <c r="D162" i="1" s="1"/>
  <c r="R100" i="1"/>
  <c r="P157" i="1"/>
  <c r="N157" i="1"/>
  <c r="L157" i="1"/>
  <c r="J157" i="1"/>
  <c r="H157" i="1"/>
  <c r="F94" i="1"/>
  <c r="F93" i="1" s="1"/>
  <c r="E93" i="1"/>
  <c r="E157" i="1" s="1"/>
  <c r="E162" i="1" s="1"/>
  <c r="D94" i="1"/>
  <c r="D93" i="1" s="1"/>
  <c r="R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R79" i="1"/>
  <c r="P79" i="1"/>
  <c r="O79" i="1"/>
  <c r="O78" i="1" s="1"/>
  <c r="N79" i="1"/>
  <c r="N78" i="1" s="1"/>
  <c r="M79" i="1"/>
  <c r="L79" i="1"/>
  <c r="K79" i="1"/>
  <c r="K78" i="1" s="1"/>
  <c r="J79" i="1"/>
  <c r="J78" i="1" s="1"/>
  <c r="I79" i="1"/>
  <c r="H79" i="1"/>
  <c r="G79" i="1"/>
  <c r="G78" i="1" s="1"/>
  <c r="F79" i="1"/>
  <c r="F78" i="1" s="1"/>
  <c r="E79" i="1"/>
  <c r="D79" i="1"/>
  <c r="D74" i="1"/>
  <c r="R70" i="1"/>
  <c r="P70" i="1"/>
  <c r="O70" i="1"/>
  <c r="N70" i="1"/>
  <c r="M70" i="1"/>
  <c r="L70" i="1"/>
  <c r="K70" i="1"/>
  <c r="J70" i="1"/>
  <c r="I70" i="1"/>
  <c r="H70" i="1"/>
  <c r="G70" i="1"/>
  <c r="R67" i="1"/>
  <c r="E67" i="1"/>
  <c r="D67" i="1"/>
  <c r="R59" i="1"/>
  <c r="H241" i="1" l="1"/>
  <c r="H207" i="1"/>
  <c r="D78" i="1"/>
  <c r="H78" i="1"/>
  <c r="L78" i="1"/>
  <c r="P78" i="1"/>
  <c r="F302" i="1"/>
  <c r="F239" i="1"/>
  <c r="F247" i="1" s="1"/>
  <c r="G244" i="1"/>
  <c r="J219" i="1"/>
  <c r="J244" i="1"/>
  <c r="L244" i="1" s="1"/>
  <c r="N244" i="1" s="1"/>
  <c r="D219" i="1"/>
  <c r="D243" i="1" s="1"/>
  <c r="P219" i="1"/>
  <c r="Q93" i="1"/>
  <c r="I78" i="1"/>
  <c r="E78" i="1"/>
  <c r="M78" i="1"/>
  <c r="Q89" i="1"/>
  <c r="Q137" i="1"/>
  <c r="D207" i="1"/>
  <c r="D241" i="1"/>
  <c r="R219" i="1"/>
  <c r="R243" i="1" s="1"/>
  <c r="Q251" i="1"/>
  <c r="Q342" i="1"/>
  <c r="G337" i="1"/>
  <c r="Q337" i="1" s="1"/>
  <c r="Q312" i="1"/>
  <c r="R136" i="1"/>
  <c r="R121" i="1"/>
  <c r="R78" i="1"/>
  <c r="M239" i="1"/>
  <c r="L239" i="1"/>
  <c r="K239" i="1"/>
  <c r="E207" i="1"/>
  <c r="E241" i="1"/>
  <c r="P200" i="1"/>
  <c r="P240" i="1" s="1"/>
  <c r="P242" i="1"/>
  <c r="J200" i="1"/>
  <c r="J240" i="1" s="1"/>
  <c r="J242" i="1"/>
  <c r="I200" i="1"/>
  <c r="I240" i="1" s="1"/>
  <c r="I242" i="1"/>
  <c r="O200" i="1"/>
  <c r="O240" i="1" s="1"/>
  <c r="O242" i="1"/>
  <c r="H200" i="1"/>
  <c r="H242" i="1"/>
  <c r="N200" i="1"/>
  <c r="N240" i="1" s="1"/>
  <c r="N242" i="1"/>
  <c r="G202" i="1"/>
  <c r="Q203" i="1"/>
  <c r="M200" i="1"/>
  <c r="M240" i="1" s="1"/>
  <c r="M242" i="1"/>
  <c r="F200" i="1"/>
  <c r="F240" i="1" s="1"/>
  <c r="F242" i="1"/>
  <c r="L200" i="1"/>
  <c r="L240" i="1" s="1"/>
  <c r="L242" i="1"/>
  <c r="K200" i="1"/>
  <c r="K240" i="1" s="1"/>
  <c r="K242" i="1"/>
  <c r="H243" i="1"/>
  <c r="N243" i="1"/>
  <c r="M219" i="1"/>
  <c r="M243" i="1" s="1"/>
  <c r="F219" i="1"/>
  <c r="F243" i="1" s="1"/>
  <c r="L219" i="1"/>
  <c r="L243" i="1" s="1"/>
  <c r="J243" i="1"/>
  <c r="P243" i="1"/>
  <c r="G182" i="1"/>
  <c r="Q184" i="1"/>
  <c r="Q232" i="1"/>
  <c r="Q252" i="1"/>
  <c r="M251" i="1"/>
  <c r="E251" i="1"/>
  <c r="J251" i="1"/>
  <c r="Q272" i="1"/>
  <c r="G280" i="1"/>
  <c r="Q280" i="1" s="1"/>
  <c r="Q283" i="1"/>
  <c r="Q233" i="1"/>
  <c r="O219" i="1"/>
  <c r="O243" i="1" s="1"/>
  <c r="I219" i="1"/>
  <c r="I243" i="1" s="1"/>
  <c r="G219" i="1"/>
  <c r="G243" i="1" s="1"/>
  <c r="Q221" i="1"/>
  <c r="Q207" i="1"/>
  <c r="Q178" i="1"/>
  <c r="E164" i="1"/>
  <c r="E239" i="1" s="1"/>
  <c r="Q175" i="1"/>
  <c r="G164" i="1"/>
  <c r="G302" i="1" s="1"/>
  <c r="Q165" i="1"/>
  <c r="Q147" i="1"/>
  <c r="Q132" i="1"/>
  <c r="R93" i="1"/>
  <c r="L121" i="1"/>
  <c r="G121" i="1"/>
  <c r="Q122" i="1"/>
  <c r="Q117" i="1"/>
  <c r="Q106" i="1" s="1"/>
  <c r="L162" i="1"/>
  <c r="H162" i="1"/>
  <c r="F162" i="1"/>
  <c r="M162" i="1"/>
  <c r="K162" i="1"/>
  <c r="Q79" i="1"/>
  <c r="Q78" i="1" s="1"/>
  <c r="O162" i="1"/>
  <c r="N162" i="1"/>
  <c r="Q70" i="1"/>
  <c r="H136" i="1"/>
  <c r="N136" i="1"/>
  <c r="L136" i="1"/>
  <c r="F121" i="1"/>
  <c r="H121" i="1"/>
  <c r="P162" i="1"/>
  <c r="M136" i="1"/>
  <c r="J164" i="1"/>
  <c r="J239" i="1" s="1"/>
  <c r="K219" i="1"/>
  <c r="K243" i="1" s="1"/>
  <c r="H164" i="1"/>
  <c r="H239" i="1" s="1"/>
  <c r="N164" i="1"/>
  <c r="N239" i="1" s="1"/>
  <c r="K251" i="1"/>
  <c r="R251" i="1"/>
  <c r="I136" i="1"/>
  <c r="O136" i="1"/>
  <c r="N121" i="1"/>
  <c r="J162" i="1"/>
  <c r="G136" i="1"/>
  <c r="D164" i="1"/>
  <c r="D239" i="1" s="1"/>
  <c r="D247" i="1" s="1"/>
  <c r="D249" i="1" s="1"/>
  <c r="E248" i="1" s="1"/>
  <c r="P164" i="1"/>
  <c r="P239" i="1" s="1"/>
  <c r="D240" i="1"/>
  <c r="E219" i="1"/>
  <c r="E243" i="1" s="1"/>
  <c r="I164" i="1"/>
  <c r="O164" i="1"/>
  <c r="R240" i="1"/>
  <c r="L251" i="1"/>
  <c r="E200" i="1"/>
  <c r="E242" i="1"/>
  <c r="D242" i="1"/>
  <c r="I239" i="1" l="1"/>
  <c r="I302" i="1"/>
  <c r="Q121" i="1"/>
  <c r="R247" i="1"/>
  <c r="O239" i="1"/>
  <c r="O302" i="1"/>
  <c r="I244" i="1"/>
  <c r="K244" i="1" s="1"/>
  <c r="M244" i="1" s="1"/>
  <c r="O244" i="1" s="1"/>
  <c r="Q244" i="1"/>
  <c r="E240" i="1"/>
  <c r="E247" i="1" s="1"/>
  <c r="E249" i="1" s="1"/>
  <c r="F248" i="1" s="1"/>
  <c r="F249" i="1" s="1"/>
  <c r="G248" i="1" s="1"/>
  <c r="H240" i="1"/>
  <c r="H247" i="1" s="1"/>
  <c r="H249" i="1" s="1"/>
  <c r="G200" i="1"/>
  <c r="G242" i="1"/>
  <c r="Q242" i="1" s="1"/>
  <c r="Q202" i="1"/>
  <c r="Q182" i="1"/>
  <c r="G239" i="1"/>
  <c r="J247" i="1"/>
  <c r="J249" i="1" s="1"/>
  <c r="K247" i="1"/>
  <c r="P251" i="1"/>
  <c r="I247" i="1"/>
  <c r="Q243" i="1"/>
  <c r="Q219" i="1"/>
  <c r="P247" i="1"/>
  <c r="L247" i="1"/>
  <c r="L249" i="1" s="1"/>
  <c r="Q164" i="1"/>
  <c r="O247" i="1"/>
  <c r="G157" i="1"/>
  <c r="I162" i="1"/>
  <c r="Q136" i="1"/>
  <c r="M247" i="1"/>
  <c r="N247" i="1"/>
  <c r="N249" i="1" s="1"/>
  <c r="Q200" i="1" l="1"/>
  <c r="G240" i="1"/>
  <c r="Q239" i="1"/>
  <c r="Q157" i="1"/>
  <c r="G162" i="1"/>
  <c r="Q162" i="1" s="1"/>
  <c r="J151" i="1"/>
  <c r="N151" i="1"/>
  <c r="P151" i="1"/>
  <c r="L151" i="1"/>
  <c r="H151" i="1"/>
  <c r="G247" i="1" l="1"/>
  <c r="G249" i="1" s="1"/>
  <c r="I248" i="1" l="1"/>
  <c r="I249" i="1" s="1"/>
  <c r="K248" i="1" s="1"/>
  <c r="K249" i="1" s="1"/>
  <c r="M248" i="1" s="1"/>
  <c r="M249" i="1" s="1"/>
  <c r="O248" i="1" s="1"/>
  <c r="O249" i="1" s="1"/>
  <c r="Q249" i="1" l="1"/>
</calcChain>
</file>

<file path=xl/sharedStrings.xml><?xml version="1.0" encoding="utf-8"?>
<sst xmlns="http://schemas.openxmlformats.org/spreadsheetml/2006/main" count="1484" uniqueCount="716">
  <si>
    <t>Приложение N 1
к приказу
Минэнерго России
от 13 апреля 2017 года N 310</t>
  </si>
  <si>
    <t>Форма N</t>
  </si>
  <si>
    <t>Финансовый план субъекта элетроэнергетики</t>
  </si>
  <si>
    <t>Инвестиционная программа</t>
  </si>
  <si>
    <t>Акционерное общество "ЭлС"</t>
  </si>
  <si>
    <t>полное наименование субъекта электроэнергетики</t>
  </si>
  <si>
    <t xml:space="preserve"> Субъект Российской Федерации:</t>
  </si>
  <si>
    <t>Смоленская область</t>
  </si>
  <si>
    <t>Год раскрытия (предоставления) информации:</t>
  </si>
  <si>
    <t>год</t>
  </si>
  <si>
    <t>Утвержденные плановые значения показателей приведены в соответствии</t>
  </si>
  <si>
    <t>с</t>
  </si>
  <si>
    <t>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</si>
  <si>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</si>
  <si>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 xml:space="preserve">N п/п </t>
  </si>
  <si>
    <t>Показатель</t>
  </si>
  <si>
    <t>Ед.изм.</t>
  </si>
  <si>
    <t>Год 2017</t>
  </si>
  <si>
    <t>Год 2018</t>
  </si>
  <si>
    <t>Год 2019</t>
  </si>
  <si>
    <t>Год 2020</t>
  </si>
  <si>
    <t>Год 2021</t>
  </si>
  <si>
    <t>Год 2022</t>
  </si>
  <si>
    <t>Год 2023</t>
  </si>
  <si>
    <t>Год 2024</t>
  </si>
  <si>
    <t>Итого за период реализации инвестиционной программы</t>
  </si>
  <si>
    <t>Факт</t>
  </si>
  <si>
    <t xml:space="preserve">План
</t>
  </si>
  <si>
    <t xml:space="preserve">Факт
 </t>
  </si>
  <si>
    <t>Предложение по корректировке утвержденного плана</t>
  </si>
  <si>
    <t>БЮДЖЕТ ДОХОДОВ И РАСХОДОВ</t>
  </si>
  <si>
    <t>I</t>
  </si>
  <si>
    <t>Выручка от реализации товаров (работ, услуг) всего, в том числе*:</t>
  </si>
  <si>
    <t>млн рублей</t>
  </si>
  <si>
    <t>1.1</t>
  </si>
  <si>
    <t>Производство и поставка электрической энергии и мощности всего, в том числе:</t>
  </si>
  <si>
    <t>1.1.1</t>
  </si>
  <si>
    <t xml:space="preserve">производство и поставка электрической энергии на оптовом рынке электрической энергии и мощности </t>
  </si>
  <si>
    <t>1.1.2</t>
  </si>
  <si>
    <t xml:space="preserve">производство и поставка электрической мощности на оптовом рынке электрической энергии и мощности </t>
  </si>
  <si>
    <t>1.1.3</t>
  </si>
  <si>
    <t xml:space="preserve">производство и поставка электрической энергии (мощности) на розничных рынках электрической энергии </t>
  </si>
  <si>
    <t>1.2</t>
  </si>
  <si>
    <t>Производство и поставка тепловой энергии (мощности)</t>
  </si>
  <si>
    <t>1.3</t>
  </si>
  <si>
    <t xml:space="preserve">Оказание услуг по передаче электрической энергии </t>
  </si>
  <si>
    <t>1.4</t>
  </si>
  <si>
    <t xml:space="preserve">Оказание услуг по передаче тепловой энергии, теплоносителя </t>
  </si>
  <si>
    <t>1.5</t>
  </si>
  <si>
    <t xml:space="preserve">Оказание услуг по технологическому присоединению </t>
  </si>
  <si>
    <t>1.6</t>
  </si>
  <si>
    <t xml:space="preserve">Реализация электрической энергии и мощности 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</si>
  <si>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</si>
  <si>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</si>
  <si>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</si>
  <si>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</si>
  <si>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</si>
  <si>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</si>
  <si>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</si>
  <si>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 xml:space="preserve">в части обеспечения надежности </t>
  </si>
  <si>
    <t>1.9</t>
  </si>
  <si>
    <t xml:space="preserve">Прочая деятельность 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</si>
  <si>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</si>
  <si>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</si>
  <si>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</si>
  <si>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</si>
  <si>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</si>
  <si>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</si>
  <si>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</si>
  <si>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</si>
  <si>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</si>
  <si>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</si>
  <si>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</si>
  <si>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</si>
  <si>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Реализация тепловой энергии (мощности)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</si>
  <si>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</si>
  <si>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</si>
  <si>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</si>
  <si>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</si>
  <si>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</si>
  <si>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</si>
  <si>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 xml:space="preserve">расходы на топливо на технологические цели 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</si>
  <si>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</si>
  <si>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</si>
  <si>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</si>
  <si>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</si>
  <si>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 xml:space="preserve">на технологические цели, включая энергию на компенсацию потерь при ее передаче </t>
  </si>
  <si>
    <t>2.1.2.1.2</t>
  </si>
  <si>
    <t xml:space="preserve">для последующей перепродажи </t>
  </si>
  <si>
    <t>2.1.2.2</t>
  </si>
  <si>
    <t>покупная тепловая энергия (мощность)</t>
  </si>
  <si>
    <t xml:space="preserve">сырье, материалы, запасные части, инструменты </t>
  </si>
  <si>
    <t>2.1.4</t>
  </si>
  <si>
    <t xml:space="preserve">прочие материальные расходы </t>
  </si>
  <si>
    <t>II.II</t>
  </si>
  <si>
    <t>Работы и услуги производственного характера всего, в том числе:</t>
  </si>
  <si>
    <t>2.2.1</t>
  </si>
  <si>
    <t xml:space="preserve">услуги по передаче электрической энергии по единой (национальной) общероссийской электрической сети </t>
  </si>
  <si>
    <t>2.2.2</t>
  </si>
  <si>
    <t xml:space="preserve">услуги по передаче электрической энергии по сетям территориальной сетевой организации </t>
  </si>
  <si>
    <t>2.2.3</t>
  </si>
  <si>
    <t xml:space="preserve">услуги по передаче тепловой энергии, теплоносителя </t>
  </si>
  <si>
    <t>2.2.4</t>
  </si>
  <si>
    <t>услуги инфраструктурных организаций*****</t>
  </si>
  <si>
    <t>2.2.5</t>
  </si>
  <si>
    <t xml:space="preserve">прочие услуги производственного характера </t>
  </si>
  <si>
    <t>II.III</t>
  </si>
  <si>
    <t xml:space="preserve">Расходы на оплату труда с учетом страховых взносов </t>
  </si>
  <si>
    <t>II.IV</t>
  </si>
  <si>
    <t xml:space="preserve">Амортизация основных средств и нематериальных активов </t>
  </si>
  <si>
    <t>II.V</t>
  </si>
  <si>
    <t>Налоги и сборы всего, в том числе:</t>
  </si>
  <si>
    <t>2.5.1</t>
  </si>
  <si>
    <t xml:space="preserve">налог на имущество организации </t>
  </si>
  <si>
    <t>2.5.2</t>
  </si>
  <si>
    <t xml:space="preserve">прочие налоги и сборы </t>
  </si>
  <si>
    <t>II.VI</t>
  </si>
  <si>
    <t>Прочие расходы всего, в том числе:</t>
  </si>
  <si>
    <t>2.6.1</t>
  </si>
  <si>
    <t xml:space="preserve">работы и услуги непроизводственного характера </t>
  </si>
  <si>
    <t>2.6.2</t>
  </si>
  <si>
    <t xml:space="preserve">арендная плата, лизинговые платежи </t>
  </si>
  <si>
    <t>2.6.3</t>
  </si>
  <si>
    <t xml:space="preserve">иные прочие расходы </t>
  </si>
  <si>
    <t>II.VII</t>
  </si>
  <si>
    <t>Иные сведения:</t>
  </si>
  <si>
    <t>2.7.1</t>
  </si>
  <si>
    <t xml:space="preserve">Расходы на ремонт </t>
  </si>
  <si>
    <t>2.7.2</t>
  </si>
  <si>
    <t xml:space="preserve">Коммерческие расходы </t>
  </si>
  <si>
    <t>2.7.3</t>
  </si>
  <si>
    <t xml:space="preserve">Управленческие расходы </t>
  </si>
  <si>
    <t>III</t>
  </si>
  <si>
    <t>Прибыль (убыток) от продаж 
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</si>
  <si>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</si>
  <si>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</si>
  <si>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</si>
  <si>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</si>
  <si>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</si>
  <si>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</si>
  <si>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</si>
  <si>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</si>
  <si>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</si>
  <si>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</si>
  <si>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</si>
  <si>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</si>
  <si>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</si>
  <si>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</si>
  <si>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</si>
  <si>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
(строка 4.1 - строка 4.2)</t>
  </si>
  <si>
    <t>4.1</t>
  </si>
  <si>
    <t>Прочие доходы всего, в том числе:</t>
  </si>
  <si>
    <t>4.1.1</t>
  </si>
  <si>
    <t xml:space="preserve">доходы от участия в других организациях </t>
  </si>
  <si>
    <t>4.1.2</t>
  </si>
  <si>
    <t xml:space="preserve">проценты к получению </t>
  </si>
  <si>
    <t>4.1.3</t>
  </si>
  <si>
    <t>восстановление резервов всего, в том числе:</t>
  </si>
  <si>
    <t>4.1.3.1</t>
  </si>
  <si>
    <t xml:space="preserve">по сомнительным долгам </t>
  </si>
  <si>
    <t>4.1.4</t>
  </si>
  <si>
    <t xml:space="preserve">прочие внереализационные доходы </t>
  </si>
  <si>
    <t>4.2</t>
  </si>
  <si>
    <t>4.2.1</t>
  </si>
  <si>
    <t xml:space="preserve">расходы, связанные с персоналом </t>
  </si>
  <si>
    <t>4.2.2</t>
  </si>
  <si>
    <t xml:space="preserve">проценты к уплате </t>
  </si>
  <si>
    <t>4.2.3</t>
  </si>
  <si>
    <t>создание резервов всего, в том числе:</t>
  </si>
  <si>
    <t>4.2.3.1</t>
  </si>
  <si>
    <t>4.2.4</t>
  </si>
  <si>
    <t xml:space="preserve">прочие внереализационные расходы </t>
  </si>
  <si>
    <t>V</t>
  </si>
  <si>
    <t>Прибыль (убыток) до налогообложения 
(строка III + строка IV) всего, в том числе:</t>
  </si>
  <si>
    <t>5.1</t>
  </si>
  <si>
    <t xml:space="preserve">Производство и поставка электрической энергии на оптовом рынке электрической энергии и мощности 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</si>
  <si>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</si>
  <si>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</si>
  <si>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</si>
  <si>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</si>
  <si>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</si>
  <si>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</si>
  <si>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</si>
  <si>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</si>
  <si>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</si>
  <si>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</si>
  <si>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</si>
  <si>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</si>
  <si>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</si>
  <si>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</si>
  <si>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</si>
  <si>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</si>
  <si>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</si>
  <si>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производство и поставка электрической энергии на оптовом рынке электрической энергии и мощности</t>
  </si>
  <si>
    <t>6.1.2</t>
  </si>
  <si>
    <t>производство и поставка электрической мощности на оптовом рынке электрической энергии и мощности</t>
  </si>
  <si>
    <t>6.1.3</t>
  </si>
  <si>
    <t>производство и поставка электрической энергии (мощности) на розничных рынках электрической энергии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</si>
  <si>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</si>
  <si>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</si>
  <si>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</si>
  <si>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</si>
  <si>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</si>
  <si>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</si>
  <si>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</si>
  <si>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</si>
  <si>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</si>
  <si>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</si>
  <si>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</si>
  <si>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Реализация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</si>
  <si>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</si>
  <si>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</si>
  <si>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</si>
  <si>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</si>
  <si>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</si>
  <si>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</si>
  <si>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</si>
  <si>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</si>
  <si>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</si>
  <si>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</si>
  <si>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</si>
  <si>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</si>
  <si>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</si>
  <si>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</si>
  <si>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</si>
  <si>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</si>
  <si>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</si>
  <si>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</si>
  <si>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</si>
  <si>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</si>
  <si>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</si>
  <si>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 xml:space="preserve">Направления использования чистой прибыли </t>
  </si>
  <si>
    <t>8.1</t>
  </si>
  <si>
    <t xml:space="preserve">На инвестиции </t>
  </si>
  <si>
    <t>8.2</t>
  </si>
  <si>
    <t>Резервный фонд (*)</t>
  </si>
  <si>
    <t>8.3</t>
  </si>
  <si>
    <t xml:space="preserve">Выплата дивидендов </t>
  </si>
  <si>
    <t>8.4</t>
  </si>
  <si>
    <t xml:space="preserve">Остаток на развитие 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</si>
  <si>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</si>
  <si>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</si>
  <si>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</si>
  <si>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</si>
  <si>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</si>
  <si>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</si>
  <si>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 xml:space="preserve">краткосрочные кредиты и займы на начало периода </t>
  </si>
  <si>
    <t>9.3</t>
  </si>
  <si>
    <t xml:space="preserve">Долг (кредиты и займы) на конец периода, в том числе </t>
  </si>
  <si>
    <t>9.3.1</t>
  </si>
  <si>
    <t xml:space="preserve">краткосрочные кредиты и займы на конец периода 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</si>
  <si>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</si>
  <si>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</si>
  <si>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</si>
  <si>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</si>
  <si>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</si>
  <si>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</si>
  <si>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</si>
  <si>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</si>
  <si>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</si>
  <si>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</si>
  <si>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</si>
  <si>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</si>
  <si>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</si>
  <si>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</si>
  <si>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</si>
  <si>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</si>
  <si>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</si>
  <si>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</si>
  <si>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</si>
  <si>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</si>
  <si>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</si>
  <si>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 xml:space="preserve">за счет средств федерального бюджета </t>
  </si>
  <si>
    <t>10.9.2</t>
  </si>
  <si>
    <t xml:space="preserve">за счет средств консолидированного бюджета субъекта Российской Федерации </t>
  </si>
  <si>
    <t>10.10</t>
  </si>
  <si>
    <t>XI</t>
  </si>
  <si>
    <t>Платежи по текущим операциям всего, в том числе:</t>
  </si>
  <si>
    <t>11.1</t>
  </si>
  <si>
    <t xml:space="preserve">Оплата поставщикам топлива </t>
  </si>
  <si>
    <t>11.2</t>
  </si>
  <si>
    <t>Оплата покупной энергии всего, в том числе:</t>
  </si>
  <si>
    <t>11.2.1</t>
  </si>
  <si>
    <t xml:space="preserve">на оптовом рынке электрической энергии и мощности </t>
  </si>
  <si>
    <t>11.2.2</t>
  </si>
  <si>
    <t xml:space="preserve">на розничных рынках электрической энергии </t>
  </si>
  <si>
    <t>11.2.3</t>
  </si>
  <si>
    <t xml:space="preserve">на компенсацию потерь </t>
  </si>
  <si>
    <t>11.3</t>
  </si>
  <si>
    <t xml:space="preserve">Оплата услуг по передаче электрической энергии по единой (национальной) общероссийской электрической сети </t>
  </si>
  <si>
    <t>11.4</t>
  </si>
  <si>
    <t xml:space="preserve">Оплата услуг по передаче электрической энергии по сетям территориальных сетевых организаций </t>
  </si>
  <si>
    <t>11.5</t>
  </si>
  <si>
    <t xml:space="preserve">Оплата услуг по передаче тепловой энергии, теплоносителя </t>
  </si>
  <si>
    <t>11.6</t>
  </si>
  <si>
    <t xml:space="preserve">Оплата труда </t>
  </si>
  <si>
    <t>11.7</t>
  </si>
  <si>
    <t xml:space="preserve">Страховые взносы </t>
  </si>
  <si>
    <t>11.8</t>
  </si>
  <si>
    <t>Оплата налогов и сборов всего, в том числе:</t>
  </si>
  <si>
    <t>11.8.1</t>
  </si>
  <si>
    <t xml:space="preserve">налог на прибыль </t>
  </si>
  <si>
    <t>11.9</t>
  </si>
  <si>
    <t xml:space="preserve">Оплата сырья, материалов, запасных частей, инструментов </t>
  </si>
  <si>
    <t>11.10</t>
  </si>
  <si>
    <t xml:space="preserve">Оплата прочих услуг производственного характера </t>
  </si>
  <si>
    <t>11.11</t>
  </si>
  <si>
    <t xml:space="preserve">Арендная плата и лизинговые платежи 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</si>
  <si>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</si>
  <si>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</si>
  <si>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</si>
  <si>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 xml:space="preserve">Прочие платежи по текущей деятельности </t>
  </si>
  <si>
    <t>XII</t>
  </si>
  <si>
    <t>Поступления от инвестиционных операций всего, в том числе:</t>
  </si>
  <si>
    <t>12.1</t>
  </si>
  <si>
    <t xml:space="preserve">Поступления от реализации имущества и имущественных прав 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</si>
  <si>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</si>
  <si>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</si>
  <si>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</si>
  <si>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</si>
  <si>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</si>
  <si>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 xml:space="preserve">средства федерального бюджета </t>
  </si>
  <si>
    <t>12.2.1.2</t>
  </si>
  <si>
    <t xml:space="preserve">средства консолидированного бюджета субъекта Российской Федерации </t>
  </si>
  <si>
    <t>12.3</t>
  </si>
  <si>
    <t xml:space="preserve">Прочие поступления по инвестиционным операциям 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</si>
  <si>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</si>
  <si>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</si>
  <si>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</si>
  <si>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</si>
  <si>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</si>
  <si>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 xml:space="preserve">техническое перевооружение и реконструкция </t>
  </si>
  <si>
    <t>13.1.2</t>
  </si>
  <si>
    <t xml:space="preserve">новое строительство и расширение </t>
  </si>
  <si>
    <t>13.1.3</t>
  </si>
  <si>
    <t xml:space="preserve">проектно-изыскательные работы для объектов нового строительства будущих лет </t>
  </si>
  <si>
    <t>13.1.4</t>
  </si>
  <si>
    <t xml:space="preserve">приобретение объектов основных средств, земельных участков </t>
  </si>
  <si>
    <t>13.1.5</t>
  </si>
  <si>
    <t xml:space="preserve">проведение научно-исследовательских и опытно-конструкторских разработок </t>
  </si>
  <si>
    <t>13.1.6</t>
  </si>
  <si>
    <t xml:space="preserve">прочие выплаты, связанные с инвестициями в основной капитал </t>
  </si>
  <si>
    <t>13.2</t>
  </si>
  <si>
    <t xml:space="preserve">Приобретение нематериальных активов </t>
  </si>
  <si>
    <t>13.3</t>
  </si>
  <si>
    <t>Прочие платежи по инвестиционным операциям всего, в том числе:</t>
  </si>
  <si>
    <t>13.4</t>
  </si>
  <si>
    <t>-</t>
  </si>
  <si>
    <t>13.4.1</t>
  </si>
  <si>
    <t xml:space="preserve">проценты по долговым обязательствам, включаемым в стоимость инвестиционного актива </t>
  </si>
  <si>
    <t>XIV</t>
  </si>
  <si>
    <t>Поступления от финансовых операций всего, в том числе:</t>
  </si>
  <si>
    <t>14.1</t>
  </si>
  <si>
    <t xml:space="preserve">Процентные поступления </t>
  </si>
  <si>
    <t>14.2</t>
  </si>
  <si>
    <t>Поступления по полученным кредитам всего, в том числе:</t>
  </si>
  <si>
    <t>14.2.1</t>
  </si>
  <si>
    <t xml:space="preserve">на текущую деятельность </t>
  </si>
  <si>
    <t>14.2.2</t>
  </si>
  <si>
    <t xml:space="preserve">на инвестиционные операции </t>
  </si>
  <si>
    <t>14.2.3</t>
  </si>
  <si>
    <t xml:space="preserve">на рефинансирование кредитов и займов 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</si>
  <si>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</si>
  <si>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</si>
  <si>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</si>
  <si>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</si>
  <si>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</si>
  <si>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 xml:space="preserve">облигационные займы </t>
  </si>
  <si>
    <t>14.4.2</t>
  </si>
  <si>
    <t xml:space="preserve">вексели </t>
  </si>
  <si>
    <t>14.5</t>
  </si>
  <si>
    <t xml:space="preserve">Поступления от займов организаций </t>
  </si>
  <si>
    <t>14.6</t>
  </si>
  <si>
    <t xml:space="preserve">Поступления за счет средств инвесторов </t>
  </si>
  <si>
    <t>14.7</t>
  </si>
  <si>
    <t xml:space="preserve">Прочие поступления по финансовым операциям </t>
  </si>
  <si>
    <t>XV</t>
  </si>
  <si>
    <t>Платежи по финансовым операциям всего, в том числе:</t>
  </si>
  <si>
    <t>15.1</t>
  </si>
  <si>
    <t>Погашение кредитов и займов всего, в том числе:</t>
  </si>
  <si>
    <t>15.1.1</t>
  </si>
  <si>
    <t>15.1.2</t>
  </si>
  <si>
    <t>15.1.3</t>
  </si>
  <si>
    <t>15.2</t>
  </si>
  <si>
    <t>15.3</t>
  </si>
  <si>
    <t xml:space="preserve">Прочие выплаты по финансовым операциям </t>
  </si>
  <si>
    <t>XVI</t>
  </si>
  <si>
    <t>Сальдо денежных средств по операционной деятельности (строка Х - строка XI) всего, в том числе:</t>
  </si>
  <si>
    <t>XVII</t>
  </si>
  <si>
    <t>Сальдо денежных средств по инвестиционным операциям всего (строка ХII - строка ХIII), 
всего в том числе</t>
  </si>
  <si>
    <t>17.1</t>
  </si>
  <si>
    <t xml:space="preserve">Сальдо денежных средств по инвестиционным операциям </t>
  </si>
  <si>
    <t>17.2</t>
  </si>
  <si>
    <t xml:space="preserve">Сальдо денежных средств по прочей деятельности </t>
  </si>
  <si>
    <t>XVIII</t>
  </si>
  <si>
    <t xml:space="preserve">Сальдо денежных средств по финансовым операциям всего (строка XIV - строка XV), в том числе </t>
  </si>
  <si>
    <t>18.1</t>
  </si>
  <si>
    <t xml:space="preserve">Сальдо денежных средств по привлечению и погашению кредитов и займов </t>
  </si>
  <si>
    <t>18.2</t>
  </si>
  <si>
    <t xml:space="preserve">Сальдо денежных средств по прочей финансовой деятельности </t>
  </si>
  <si>
    <t>XIX</t>
  </si>
  <si>
    <t xml:space="preserve">Сальдо денежных средств от транзитных операций </t>
  </si>
  <si>
    <t>XX</t>
  </si>
  <si>
    <t>Итого сальдо денежных средств (строка XVI + строка ХVII + строка ХVIII + строка ХIХ)</t>
  </si>
  <si>
    <t>XXI</t>
  </si>
  <si>
    <t xml:space="preserve">Остаток денежных средств на начало периода </t>
  </si>
  <si>
    <t>XXII</t>
  </si>
  <si>
    <t xml:space="preserve">Остаток денежных средств на конец периода </t>
  </si>
  <si>
    <t>XXIII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</si>
  <si>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</si>
  <si>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</si>
  <si>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</si>
  <si>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</si>
  <si>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</si>
  <si>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 xml:space="preserve">из нее просроченная 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</si>
  <si>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</si>
  <si>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</si>
  <si>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</si>
  <si>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</si>
  <si>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</si>
  <si>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</si>
  <si>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</si>
  <si>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</si>
  <si>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</si>
  <si>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</si>
  <si>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 xml:space="preserve">оказание услуг по передаче электрической энергии </t>
  </si>
  <si>
    <t>23.1.3.а</t>
  </si>
  <si>
    <t>23.1.4</t>
  </si>
  <si>
    <t xml:space="preserve">оказание услуг по передаче тепловой энергии, теплоносителя </t>
  </si>
  <si>
    <t>23.1.4.а</t>
  </si>
  <si>
    <t>23.1.5</t>
  </si>
  <si>
    <t xml:space="preserve">оказание услуг по технологическому присоединению </t>
  </si>
  <si>
    <t>23.1.5.а</t>
  </si>
  <si>
    <t>23.1.7</t>
  </si>
  <si>
    <t xml:space="preserve">реализация электрической энергии и мощности </t>
  </si>
  <si>
    <t>23.1.6.а</t>
  </si>
  <si>
    <t>реализация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</si>
  <si>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</si>
  <si>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</si>
  <si>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</si>
  <si>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</si>
  <si>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</si>
  <si>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</si>
  <si>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</si>
  <si>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</si>
  <si>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</si>
  <si>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 xml:space="preserve">прочая деятельность </t>
  </si>
  <si>
    <t>23.1.9.а</t>
  </si>
  <si>
    <t>23.2</t>
  </si>
  <si>
    <t>Кредиторская задолженность на конец периода всего, в том числе:</t>
  </si>
  <si>
    <t>23.2.1</t>
  </si>
  <si>
    <t xml:space="preserve">поставщикам топлива на технологические цели </t>
  </si>
  <si>
    <t>23.2.1.а</t>
  </si>
  <si>
    <t>23.2.2</t>
  </si>
  <si>
    <t xml:space="preserve">поставщикам покупной энергии всего, в том числе: </t>
  </si>
  <si>
    <t>23.2.2.1</t>
  </si>
  <si>
    <t>23.2.2.1.а</t>
  </si>
  <si>
    <t>23.2.2.2</t>
  </si>
  <si>
    <t xml:space="preserve">на розничных рынках </t>
  </si>
  <si>
    <t>23.2.2.2.а</t>
  </si>
  <si>
    <t>23.2.3</t>
  </si>
  <si>
    <t xml:space="preserve">по оплате услуг на передачу электрической энергии по единой (национальной) общероссийской электрической сети </t>
  </si>
  <si>
    <t>23.2.3.а</t>
  </si>
  <si>
    <t>23.2.4</t>
  </si>
  <si>
    <t xml:space="preserve">по оплате услуг территориальных сетевых организаций </t>
  </si>
  <si>
    <t>23.2.4.а</t>
  </si>
  <si>
    <t>23.2.5</t>
  </si>
  <si>
    <t xml:space="preserve">перед персоналом по оплате труда </t>
  </si>
  <si>
    <t>23.2.5.а</t>
  </si>
  <si>
    <t>23.2.6</t>
  </si>
  <si>
    <t xml:space="preserve">перед бюджетами и внебюджетными фондами </t>
  </si>
  <si>
    <t>23.2.6.а</t>
  </si>
  <si>
    <t>23.2.7</t>
  </si>
  <si>
    <t xml:space="preserve">по договорам технологического присоединения 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</si>
  <si>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</si>
  <si>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</si>
  <si>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</si>
  <si>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</si>
  <si>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</si>
  <si>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 xml:space="preserve">прочая кредиторская задолженность 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</si>
  <si>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</si>
  <si>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</si>
  <si>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</si>
  <si>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%</t>
  </si>
  <si>
    <t>23.3.1</t>
  </si>
  <si>
    <t xml:space="preserve">от производства и поставки электрической энергии и мощности </t>
  </si>
  <si>
    <t>23.3.1.1</t>
  </si>
  <si>
    <t xml:space="preserve">от производства и поставки электрической энергии на оптовом рынке электрической энергии и мощности </t>
  </si>
  <si>
    <t>23.3.1.2</t>
  </si>
  <si>
    <t xml:space="preserve">от производства и поставки электрической мощности на оптовом рынке электрической энергии и мощности </t>
  </si>
  <si>
    <t>23.3.1.3</t>
  </si>
  <si>
    <t xml:space="preserve">от производства и поставки электрической энергии (мощности) на розничных рынках электрической энергии </t>
  </si>
  <si>
    <t>23.3.2</t>
  </si>
  <si>
    <t>от производства и поставки тепловой энергии (мощности)</t>
  </si>
  <si>
    <t>23.3.3</t>
  </si>
  <si>
    <t xml:space="preserve">от оказания услуг по передаче электрической энергии </t>
  </si>
  <si>
    <t>23.3.4</t>
  </si>
  <si>
    <t xml:space="preserve">от оказания услуг по передаче тепловой энергии, теплоносителя </t>
  </si>
  <si>
    <t>23.3.5</t>
  </si>
  <si>
    <t xml:space="preserve">от реализации электрической энергии и мощности 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</si>
  <si>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</si>
  <si>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</si>
  <si>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</si>
  <si>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</si>
  <si>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</si>
  <si>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</si>
  <si>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</si>
  <si>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</si>
  <si>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</si>
  <si>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24.1</t>
  </si>
  <si>
    <t xml:space="preserve">Установленная электрическая мощность </t>
  </si>
  <si>
    <t>МВт</t>
  </si>
  <si>
    <t>24.2</t>
  </si>
  <si>
    <t xml:space="preserve">Установленная тепловая мощность </t>
  </si>
  <si>
    <t>Гкал/час</t>
  </si>
  <si>
    <t>24.3</t>
  </si>
  <si>
    <t xml:space="preserve">Располагаемая электрическая мощность </t>
  </si>
  <si>
    <t>24.4</t>
  </si>
  <si>
    <t xml:space="preserve">Присоединенная тепловая мощность </t>
  </si>
  <si>
    <t>24.5</t>
  </si>
  <si>
    <t xml:space="preserve">Объем выработанной электрической энергии </t>
  </si>
  <si>
    <t>млн
кВт.ч</t>
  </si>
  <si>
    <t>24.6</t>
  </si>
  <si>
    <t>Объем продукции отпущенной с шин (коллекторов)</t>
  </si>
  <si>
    <t>24.6.1</t>
  </si>
  <si>
    <t xml:space="preserve">электрической энергии </t>
  </si>
  <si>
    <t>24.6.2</t>
  </si>
  <si>
    <t xml:space="preserve">тепловой энергии </t>
  </si>
  <si>
    <t>тыс.Гкал</t>
  </si>
  <si>
    <t>24.7</t>
  </si>
  <si>
    <t xml:space="preserve">Объем покупной продукции для последующей продажи </t>
  </si>
  <si>
    <t>24.7.1</t>
  </si>
  <si>
    <t>24.7.2</t>
  </si>
  <si>
    <t xml:space="preserve">электрической мощности </t>
  </si>
  <si>
    <t>24.7.3</t>
  </si>
  <si>
    <t>24.8</t>
  </si>
  <si>
    <t xml:space="preserve">Объем покупной продукции на технологические цели </t>
  </si>
  <si>
    <t>24.8.1</t>
  </si>
  <si>
    <t>24.8.2</t>
  </si>
  <si>
    <t>24.9</t>
  </si>
  <si>
    <t xml:space="preserve">Объем продукции отпущенной (проданной) потребителям </t>
  </si>
  <si>
    <t>24.9.1</t>
  </si>
  <si>
    <t>24.9.2</t>
  </si>
  <si>
    <t>24.9.3</t>
  </si>
  <si>
    <t>XXV</t>
  </si>
  <si>
    <t xml:space="preserve">В отношении деятельности по передаче электрической энергии 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</si>
  <si>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</si>
  <si>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</si>
  <si>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</si>
  <si>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</si>
  <si>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</si>
  <si>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 xml:space="preserve">территориальные сетевые организации </t>
  </si>
  <si>
    <t>25.1.1.2</t>
  </si>
  <si>
    <t xml:space="preserve">потребители, не являющиеся территориальными сетевыми организациями </t>
  </si>
  <si>
    <t>25.2</t>
  </si>
  <si>
    <t xml:space="preserve">Объем технологического расхода (потерь) при передаче электрической энергии 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</si>
  <si>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</si>
  <si>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</si>
  <si>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</si>
  <si>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</si>
  <si>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</si>
  <si>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</si>
  <si>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</si>
  <si>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 xml:space="preserve">Количество условных единиц обслуживаемого электросетевого оборудования </t>
  </si>
  <si>
    <t>y.e.</t>
  </si>
  <si>
    <t>25.5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</si>
  <si>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</si>
  <si>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</si>
  <si>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 xml:space="preserve">В отношении сбытовой деятельности </t>
  </si>
  <si>
    <t>26.1</t>
  </si>
  <si>
    <t xml:space="preserve">Полезный отпуск электрической энергии потребителям </t>
  </si>
  <si>
    <t>26.2</t>
  </si>
  <si>
    <t xml:space="preserve">Отпуск тепловой энергии потребителям 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</si>
  <si>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</si>
  <si>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</si>
  <si>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</si>
  <si>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 xml:space="preserve">Необходимая валовая выручка сбытовой организации без учета затрат на покупку тепловой энергии и оплаты услуг по ее передаче </t>
  </si>
  <si>
    <t>XXVII</t>
  </si>
  <si>
    <t xml:space="preserve">В отношении деятельности по оперативно-диспетчерскому управлению </t>
  </si>
  <si>
    <t>27.1</t>
  </si>
  <si>
    <t xml:space="preserve">Установленная мощность в Единой энергетической системе России, в том числе </t>
  </si>
  <si>
    <t>27.1.1</t>
  </si>
  <si>
    <t xml:space="preserve"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 </t>
  </si>
  <si>
    <t>27.1.2</t>
  </si>
  <si>
    <t xml:space="preserve"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 </t>
  </si>
  <si>
    <t>27.1.3</t>
  </si>
  <si>
    <t xml:space="preserve">средняя мощность поставки электрической энергии по группам точек поставки импорта на оптовом рынке </t>
  </si>
  <si>
    <t>27.2</t>
  </si>
  <si>
    <t xml:space="preserve">Объем потребления в Единой энергетической системе России, в том числе </t>
  </si>
  <si>
    <t>27.2.1</t>
  </si>
  <si>
    <t xml:space="preserve">суммарный объем потребления (покупки) электрической энергии по всем группам точек поставки, зарегистрированным на оптовом рынке </t>
  </si>
  <si>
    <t>27.2.2</t>
  </si>
  <si>
    <t xml:space="preserve">суммарный объем поставки электрической энергии на экспорт из России </t>
  </si>
  <si>
    <t>27.3</t>
  </si>
  <si>
    <t xml:space="preserve">Собственная необходимая валовая выручка субъекта оперативно-диспетчерского управления, всего в том числе </t>
  </si>
  <si>
    <t>27.3.1</t>
  </si>
  <si>
    <t>27.3.2</t>
  </si>
  <si>
    <t>XXVIII</t>
  </si>
  <si>
    <t xml:space="preserve">Среднесписочная численность работников </t>
  </si>
  <si>
    <t>чел</t>
  </si>
  <si>
    <t>Примечание:</t>
  </si>
  <si>
    <t>* В строках, содержащих слова "всего, в том числе",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</si>
  <si>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неденежных операций, данная строка не заполняется</t>
  </si>
  <si>
    <t>*** Указывается на основании заключенных договоров на оказание услуг по передаче электрической энергии.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</si>
  <si>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</si>
  <si>
    <t>***** Указывается суммарно стоимость оказанных субъекту электроэнергетики услуг:</t>
  </si>
  <si>
    <t>по оперативно-диспетчерскому управлению в электроэнергетике;</t>
  </si>
  <si>
    <t>по организации оптовой торговли электрической энергией, мощностью и иными допущенными к обращению на оптовом рынке товарами и услугами;</t>
  </si>
  <si>
    <t>по расчету требований и обязательств участников оптового рынка.</t>
  </si>
  <si>
    <t>(*) В пункте 8.2. "Резервный фонд" указано "Вознаграждение членам совета директоров и ревизионной комиссии "</t>
  </si>
  <si>
    <t xml:space="preserve">Прогноз </t>
  </si>
  <si>
    <t xml:space="preserve">тепловой энергии, тыс. Гкал </t>
  </si>
  <si>
    <t xml:space="preserve">электрической энергии, тыс. кВт-ч </t>
  </si>
  <si>
    <t xml:space="preserve">2. Источники финансирования инвестиционной программы субъекта электроэнергетики </t>
  </si>
  <si>
    <t>Прогноз (Факт)</t>
  </si>
  <si>
    <t>План
 (Утвер-жденный план)</t>
  </si>
  <si>
    <t>Факт
 (Предложение по корректировке утвержденного плана)</t>
  </si>
  <si>
    <t>План (Утвер-жденный план)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</si>
  <si>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</si>
  <si>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</si>
  <si>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</si>
  <si>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</si>
  <si>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</si>
  <si>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 xml:space="preserve">производства и поставки электрической энергии и мощности 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</si>
  <si>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</si>
  <si>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</si>
  <si>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</si>
  <si>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</si>
  <si>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</si>
  <si>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</si>
  <si>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 xml:space="preserve">оказания услуг по передаче электрической энергии </t>
  </si>
  <si>
    <t>1.1.1.4</t>
  </si>
  <si>
    <t xml:space="preserve">оказания услуг по передаче тепловой энергии, теплоносителя </t>
  </si>
  <si>
    <t>1.1.1.5</t>
  </si>
  <si>
    <t xml:space="preserve">от технологического присоединения, в том числе </t>
  </si>
  <si>
    <t>1.1.1.5.1</t>
  </si>
  <si>
    <t xml:space="preserve">от технологического присоединения объектов по производству электрической и тепловой энергии </t>
  </si>
  <si>
    <t>1.1.1.5.1.а</t>
  </si>
  <si>
    <t xml:space="preserve">авансовое использование прибыли </t>
  </si>
  <si>
    <t>1.1.1.5.2</t>
  </si>
  <si>
    <t xml:space="preserve">от технологического присоединения потребителей </t>
  </si>
  <si>
    <t>1.1.1.5.2.а</t>
  </si>
  <si>
    <t>1.1.1.6</t>
  </si>
  <si>
    <t xml:space="preserve">реализации электрической энергии и мощности </t>
  </si>
  <si>
    <t>1.1.1.7</t>
  </si>
  <si>
    <t>реализации тепловой энергии (мощности)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</si>
  <si>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</si>
  <si>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</si>
  <si>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</si>
  <si>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</si>
  <si>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</si>
  <si>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</si>
  <si>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</si>
  <si>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</si>
  <si>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 xml:space="preserve">прочая прибыль 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</si>
  <si>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</si>
  <si>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</si>
  <si>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</si>
  <si>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</si>
  <si>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 xml:space="preserve">производство и поставка электрической энергии и мощности 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</si>
  <si>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</si>
  <si>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</si>
  <si>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</si>
  <si>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</si>
  <si>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</si>
  <si>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</si>
  <si>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</si>
  <si>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</si>
  <si>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</si>
  <si>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</si>
  <si>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</si>
  <si>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</si>
  <si>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 xml:space="preserve">прочая текущая амортизация 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</si>
  <si>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</si>
  <si>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</si>
  <si>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</si>
  <si>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</si>
  <si>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</si>
  <si>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</si>
  <si>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</si>
  <si>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</si>
  <si>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</si>
  <si>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</si>
  <si>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</si>
  <si>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</si>
  <si>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</si>
  <si>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</si>
  <si>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</si>
  <si>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1.4.1</t>
  </si>
  <si>
    <t xml:space="preserve">средства от эмиссии акций </t>
  </si>
  <si>
    <t>1.4.2</t>
  </si>
  <si>
    <t xml:space="preserve">остаток собственных средств на начало года </t>
  </si>
  <si>
    <t>Привлеченные средства всего, в том числе:</t>
  </si>
  <si>
    <t xml:space="preserve">Кредиты </t>
  </si>
  <si>
    <t xml:space="preserve">Облигационные займы </t>
  </si>
  <si>
    <t xml:space="preserve">Вексели </t>
  </si>
  <si>
    <t xml:space="preserve">Займы организаций </t>
  </si>
  <si>
    <t xml:space="preserve">Бюджетное финансирование </t>
  </si>
  <si>
    <t>2.5.1.1</t>
  </si>
  <si>
    <t xml:space="preserve">в том числе средства федерального бюджета, недоиспользованные в прошлых периодах </t>
  </si>
  <si>
    <t>2.5.2.1</t>
  </si>
  <si>
    <t xml:space="preserve">в том числе средства консолидированного бюджета субъекта Российской Федерации, недоиспользованные в прошлых периодах </t>
  </si>
  <si>
    <t xml:space="preserve">Использование лизинга </t>
  </si>
  <si>
    <t xml:space="preserve">Прочие привлеченные средства </t>
  </si>
  <si>
    <t xml:space="preserve">Иные сведения: 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</si>
  <si>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</si>
  <si>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</si>
  <si>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</si>
  <si>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 xml:space="preserve">кредитов </t>
  </si>
  <si>
    <t xml:space="preserve">Для субъектов электроэнергетики, осуществляющих регулируемые виды деятельности с использованием метода доходности инвестированного капитала </t>
  </si>
  <si>
    <t>3.2.1</t>
  </si>
  <si>
    <t xml:space="preserve">возврат инвестированного капитала, направляемый на инвестиции </t>
  </si>
  <si>
    <t>3.2.2</t>
  </si>
  <si>
    <t xml:space="preserve">доход на инвестированный капитал, направляемый на инвестиции </t>
  </si>
  <si>
    <t>3.2.3</t>
  </si>
  <si>
    <t xml:space="preserve">заемные средства, направляемые на инвестиции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</si>
</sst>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/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2" fontId="1" fillId="0" borderId="5" xfId="0" applyNumberFormat="1" applyFont="1" applyFill="1" applyBorder="1" applyAlignment="1">
      <alignment horizontal="center" shrinkToFit="1"/>
    </xf>
    <xf numFmtId="2" fontId="1" fillId="0" borderId="5" xfId="0" applyNumberFormat="1" applyFont="1" applyBorder="1" applyAlignment="1">
      <alignment horizontal="center" shrinkToFit="1"/>
    </xf>
    <xf numFmtId="2" fontId="1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left" vertical="center" wrapText="1" indent="1"/>
    </xf>
    <xf numFmtId="2" fontId="5" fillId="0" borderId="5" xfId="0" applyNumberFormat="1" applyFont="1" applyBorder="1" applyAlignment="1">
      <alignment horizontal="left" vertical="center" wrapText="1" indent="2"/>
    </xf>
    <xf numFmtId="2" fontId="1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left" vertical="center" wrapText="1"/>
    </xf>
    <xf numFmtId="2" fontId="1" fillId="0" borderId="5" xfId="0" applyNumberFormat="1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left" vertical="center" wrapText="1" indent="1"/>
    </xf>
    <xf numFmtId="2" fontId="5" fillId="0" borderId="5" xfId="0" applyNumberFormat="1" applyFont="1" applyBorder="1" applyAlignment="1">
      <alignment horizontal="left" vertical="center" wrapText="1" indent="3"/>
    </xf>
    <xf numFmtId="2" fontId="5" fillId="0" borderId="5" xfId="0" applyNumberFormat="1" applyFont="1" applyBorder="1" applyAlignment="1">
      <alignment horizontal="left" vertical="center" wrapText="1" indent="4"/>
    </xf>
    <xf numFmtId="2" fontId="5" fillId="0" borderId="5" xfId="0" applyNumberFormat="1" applyFont="1" applyFill="1" applyBorder="1" applyAlignment="1">
      <alignment horizontal="left" vertical="center" wrapText="1" indent="2"/>
    </xf>
    <xf numFmtId="2" fontId="1" fillId="0" borderId="5" xfId="0" applyNumberFormat="1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center"/>
    </xf>
    <xf numFmtId="2" fontId="1" fillId="0" borderId="5" xfId="0" applyNumberFormat="1" applyFont="1" applyFill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vertical="center" wrapText="1" indent="1"/>
    </xf>
    <xf numFmtId="2" fontId="5" fillId="0" borderId="5" xfId="0" applyNumberFormat="1" applyFont="1" applyBorder="1" applyAlignment="1">
      <alignment horizontal="left" vertical="center" wrapText="1" indent="5"/>
    </xf>
    <xf numFmtId="0" fontId="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2" fontId="5" fillId="2" borderId="5" xfId="0" applyNumberFormat="1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wrapText="1"/>
    </xf>
    <xf numFmtId="2" fontId="1" fillId="3" borderId="5" xfId="0" applyNumberFormat="1" applyFont="1" applyFill="1" applyBorder="1" applyAlignment="1">
      <alignment horizontal="center" shrinkToFit="1"/>
    </xf>
    <xf numFmtId="49" fontId="1" fillId="4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wrapText="1"/>
    </xf>
    <xf numFmtId="2" fontId="1" fillId="4" borderId="5" xfId="0" applyNumberFormat="1" applyFont="1" applyFill="1" applyBorder="1" applyAlignment="1">
      <alignment horizontal="center" shrinkToFit="1"/>
    </xf>
    <xf numFmtId="49" fontId="1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 indent="2"/>
    </xf>
    <xf numFmtId="0" fontId="5" fillId="0" borderId="5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4"/>
    </xf>
    <xf numFmtId="0" fontId="5" fillId="0" borderId="5" xfId="0" applyFont="1" applyBorder="1" applyAlignment="1">
      <alignment horizontal="left" vertical="center" wrapText="1" indent="5"/>
    </xf>
    <xf numFmtId="49" fontId="1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 wrapText="1" indent="3"/>
    </xf>
    <xf numFmtId="0" fontId="1" fillId="2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 indent="2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5"/>
  <sheetViews>
    <sheetView tabSelected="1" workbookViewId="0">
      <pane xSplit="2" ySplit="17" topLeftCell="C21" activePane="bottomRight" state="frozen"/>
      <selection pane="topRight" activeCell="C1" sqref="C1"/>
      <selection pane="bottomLeft" activeCell="A18" sqref="A18"/>
      <selection pane="bottomRight" activeCell="A14" sqref="A14:R14"/>
    </sheetView>
  </sheetViews>
  <sheetFormatPr defaultRowHeight="15" x14ac:dyDescent="0.25"/>
  <cols>
    <col min="1" max="1" width="6.42578125" style="1" customWidth="1"/>
    <col min="2" max="2" width="28.42578125" style="5" customWidth="1"/>
    <col min="3" max="3" width="9.140625" style="8"/>
    <col min="4" max="5" width="9.140625" style="41"/>
    <col min="6" max="18" width="9.140625" style="8"/>
  </cols>
  <sheetData>
    <row r="1" spans="1:18" ht="48" customHeight="1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x14ac:dyDescent="0.25">
      <c r="B3" s="1"/>
      <c r="C3" s="1"/>
      <c r="D3" s="52" t="s">
        <v>1</v>
      </c>
      <c r="E3" s="52"/>
      <c r="F3" s="52"/>
      <c r="G3" s="2"/>
      <c r="H3" s="3" t="s">
        <v>2</v>
      </c>
      <c r="I3" s="3"/>
      <c r="J3" s="3"/>
      <c r="K3" s="1"/>
      <c r="L3" s="1"/>
      <c r="M3" s="1"/>
      <c r="N3" s="1"/>
      <c r="O3" s="1"/>
      <c r="P3" s="1"/>
      <c r="Q3" s="1"/>
      <c r="R3" s="1"/>
    </row>
    <row r="4" spans="1:18" x14ac:dyDescent="0.25">
      <c r="B4" s="1"/>
      <c r="C4" s="1"/>
      <c r="D4" s="39"/>
      <c r="E4" s="3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 s="4"/>
      <c r="B5" s="4" t="s">
        <v>3</v>
      </c>
      <c r="C5" s="53" t="s">
        <v>4</v>
      </c>
      <c r="D5" s="54"/>
      <c r="E5" s="54"/>
      <c r="F5" s="54"/>
      <c r="G5" s="54"/>
      <c r="H5" s="54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x14ac:dyDescent="0.25">
      <c r="C6" s="47" t="s">
        <v>5</v>
      </c>
      <c r="D6" s="47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x14ac:dyDescent="0.25">
      <c r="A8" s="6" t="s">
        <v>6</v>
      </c>
      <c r="B8" s="6"/>
      <c r="C8" s="6"/>
      <c r="D8" s="40"/>
      <c r="E8" s="40" t="s">
        <v>7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A9" s="6" t="s">
        <v>8</v>
      </c>
      <c r="C9" s="6"/>
      <c r="D9" s="40"/>
      <c r="E9" s="56">
        <v>2019</v>
      </c>
      <c r="F9" s="56"/>
      <c r="G9" s="7" t="s">
        <v>9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x14ac:dyDescent="0.25">
      <c r="A11" s="50" t="s">
        <v>10</v>
      </c>
      <c r="B11" s="50"/>
      <c r="C11" s="50"/>
      <c r="D11" s="50"/>
      <c r="E11" s="50"/>
      <c r="F11" s="50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x14ac:dyDescent="0.25">
      <c r="A12" s="4" t="s">
        <v>11</v>
      </c>
      <c r="B12" s="57"/>
      <c r="C12" s="57"/>
      <c r="D12" s="57"/>
      <c r="E12" s="57"/>
      <c r="F12" s="57"/>
      <c r="G12" s="57"/>
      <c r="H12" s="57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x14ac:dyDescent="0.25">
      <c r="B13" s="58" t="s">
        <v>12</v>
      </c>
      <c r="C13" s="58"/>
      <c r="D13" s="58"/>
      <c r="E13" s="58"/>
      <c r="F13" s="58"/>
      <c r="G13" s="58"/>
      <c r="H13" s="5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x14ac:dyDescent="0.25">
      <c r="A15" s="55" t="s">
        <v>13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x14ac:dyDescent="0.25">
      <c r="A16" s="60" t="s">
        <v>14</v>
      </c>
      <c r="B16" s="62" t="s">
        <v>15</v>
      </c>
      <c r="C16" s="64" t="s">
        <v>16</v>
      </c>
      <c r="D16" s="32" t="s">
        <v>17</v>
      </c>
      <c r="E16" s="32" t="s">
        <v>18</v>
      </c>
      <c r="F16" s="9" t="s">
        <v>19</v>
      </c>
      <c r="G16" s="66" t="s">
        <v>20</v>
      </c>
      <c r="H16" s="67"/>
      <c r="I16" s="66" t="s">
        <v>21</v>
      </c>
      <c r="J16" s="67"/>
      <c r="K16" s="66" t="s">
        <v>22</v>
      </c>
      <c r="L16" s="67"/>
      <c r="M16" s="66" t="s">
        <v>23</v>
      </c>
      <c r="N16" s="67"/>
      <c r="O16" s="66" t="s">
        <v>24</v>
      </c>
      <c r="P16" s="67"/>
      <c r="Q16" s="66" t="s">
        <v>25</v>
      </c>
      <c r="R16" s="67"/>
    </row>
    <row r="17" spans="1:18" ht="67.5" x14ac:dyDescent="0.25">
      <c r="A17" s="61"/>
      <c r="B17" s="63"/>
      <c r="C17" s="65"/>
      <c r="D17" s="32" t="s">
        <v>26</v>
      </c>
      <c r="E17" s="32" t="s">
        <v>26</v>
      </c>
      <c r="F17" s="9" t="s">
        <v>610</v>
      </c>
      <c r="G17" s="9" t="s">
        <v>27</v>
      </c>
      <c r="H17" s="9" t="s">
        <v>28</v>
      </c>
      <c r="I17" s="9" t="s">
        <v>27</v>
      </c>
      <c r="J17" s="9" t="s">
        <v>28</v>
      </c>
      <c r="K17" s="9" t="s">
        <v>27</v>
      </c>
      <c r="L17" s="9" t="s">
        <v>28</v>
      </c>
      <c r="M17" s="9" t="s">
        <v>27</v>
      </c>
      <c r="N17" s="9" t="s">
        <v>28</v>
      </c>
      <c r="O17" s="9" t="s">
        <v>27</v>
      </c>
      <c r="P17" s="9" t="s">
        <v>28</v>
      </c>
      <c r="Q17" s="9" t="s">
        <v>27</v>
      </c>
      <c r="R17" s="9" t="s">
        <v>29</v>
      </c>
    </row>
    <row r="18" spans="1:18" x14ac:dyDescent="0.25">
      <c r="A18" s="10">
        <v>1</v>
      </c>
      <c r="B18" s="11">
        <v>2</v>
      </c>
      <c r="C18" s="12">
        <v>3</v>
      </c>
      <c r="D18" s="33">
        <v>4</v>
      </c>
      <c r="E18" s="33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12">
        <v>15</v>
      </c>
      <c r="P18" s="12">
        <v>16</v>
      </c>
      <c r="Q18" s="12">
        <v>17</v>
      </c>
      <c r="R18" s="12">
        <v>18</v>
      </c>
    </row>
    <row r="19" spans="1:18" x14ac:dyDescent="0.25">
      <c r="A19" s="68" t="s">
        <v>30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1:18" ht="22.5" x14ac:dyDescent="0.25">
      <c r="A20" s="15" t="s">
        <v>31</v>
      </c>
      <c r="B20" s="16" t="s">
        <v>32</v>
      </c>
      <c r="C20" s="17" t="s">
        <v>33</v>
      </c>
      <c r="D20" s="13">
        <f t="shared" ref="D20:R20" si="0">SUM(D21:D34)</f>
        <v>170.3</v>
      </c>
      <c r="E20" s="13">
        <f t="shared" si="0"/>
        <v>149.79</v>
      </c>
      <c r="F20" s="13">
        <f t="shared" si="0"/>
        <v>139.54000000000002</v>
      </c>
      <c r="G20" s="13">
        <f t="shared" si="0"/>
        <v>143.37</v>
      </c>
      <c r="H20" s="13">
        <f t="shared" si="0"/>
        <v>0</v>
      </c>
      <c r="I20" s="13">
        <f t="shared" si="0"/>
        <v>147.69</v>
      </c>
      <c r="J20" s="13">
        <f t="shared" si="0"/>
        <v>0</v>
      </c>
      <c r="K20" s="13">
        <f t="shared" si="0"/>
        <v>151.35999999999999</v>
      </c>
      <c r="L20" s="13">
        <f t="shared" si="0"/>
        <v>0</v>
      </c>
      <c r="M20" s="13">
        <f t="shared" si="0"/>
        <v>155.12</v>
      </c>
      <c r="N20" s="13">
        <f t="shared" si="0"/>
        <v>0</v>
      </c>
      <c r="O20" s="13">
        <f t="shared" si="0"/>
        <v>159.02000000000001</v>
      </c>
      <c r="P20" s="13">
        <f t="shared" si="0"/>
        <v>0</v>
      </c>
      <c r="Q20" s="14">
        <f t="shared" si="0"/>
        <v>206.45999999999998</v>
      </c>
      <c r="R20" s="14">
        <f t="shared" si="0"/>
        <v>0</v>
      </c>
    </row>
    <row r="21" spans="1:18" ht="33.75" x14ac:dyDescent="0.25">
      <c r="A21" s="15" t="s">
        <v>34</v>
      </c>
      <c r="B21" s="18" t="s">
        <v>35</v>
      </c>
      <c r="C21" s="17" t="s">
        <v>33</v>
      </c>
      <c r="D21" s="13">
        <f>SUM(D22:D24)</f>
        <v>0</v>
      </c>
      <c r="E21" s="13">
        <f t="shared" ref="E21:R21" si="1">SUM(E22:E24)</f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1"/>
        <v>0</v>
      </c>
      <c r="P21" s="13">
        <f>SUM(P22:P24)</f>
        <v>0</v>
      </c>
      <c r="Q21" s="14">
        <f>SUM(Q22:Q24)</f>
        <v>0</v>
      </c>
      <c r="R21" s="14">
        <f t="shared" si="1"/>
        <v>0</v>
      </c>
    </row>
    <row r="22" spans="1:18" ht="45" x14ac:dyDescent="0.25">
      <c r="A22" s="15" t="s">
        <v>36</v>
      </c>
      <c r="B22" s="18" t="s">
        <v>37</v>
      </c>
      <c r="C22" s="17" t="s">
        <v>33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4">
        <v>0</v>
      </c>
      <c r="R22" s="14">
        <v>0</v>
      </c>
    </row>
    <row r="23" spans="1:18" ht="45" x14ac:dyDescent="0.25">
      <c r="A23" s="15" t="s">
        <v>38</v>
      </c>
      <c r="B23" s="18" t="s">
        <v>39</v>
      </c>
      <c r="C23" s="17" t="s">
        <v>33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4">
        <v>0</v>
      </c>
      <c r="R23" s="14">
        <v>0</v>
      </c>
    </row>
    <row r="24" spans="1:18" ht="45" x14ac:dyDescent="0.25">
      <c r="A24" s="15" t="s">
        <v>40</v>
      </c>
      <c r="B24" s="18" t="s">
        <v>41</v>
      </c>
      <c r="C24" s="17" t="s">
        <v>33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v>0</v>
      </c>
      <c r="R24" s="14">
        <v>0</v>
      </c>
    </row>
    <row r="25" spans="1:18" ht="22.5" x14ac:dyDescent="0.25">
      <c r="A25" s="15" t="s">
        <v>42</v>
      </c>
      <c r="B25" s="18" t="s">
        <v>43</v>
      </c>
      <c r="C25" s="17" t="s">
        <v>33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4">
        <v>0</v>
      </c>
      <c r="R25" s="14">
        <v>0</v>
      </c>
    </row>
    <row r="26" spans="1:18" ht="22.5" x14ac:dyDescent="0.25">
      <c r="A26" s="15" t="s">
        <v>44</v>
      </c>
      <c r="B26" s="18" t="s">
        <v>45</v>
      </c>
      <c r="C26" s="17" t="s">
        <v>33</v>
      </c>
      <c r="D26" s="13">
        <v>103.12</v>
      </c>
      <c r="E26" s="13">
        <v>106.37</v>
      </c>
      <c r="F26" s="13">
        <v>102.65</v>
      </c>
      <c r="G26" s="13">
        <v>104.95</v>
      </c>
      <c r="H26" s="13">
        <v>0</v>
      </c>
      <c r="I26" s="13">
        <v>107.73</v>
      </c>
      <c r="J26" s="13">
        <v>0</v>
      </c>
      <c r="K26" s="13">
        <v>109.8</v>
      </c>
      <c r="L26" s="13">
        <v>0</v>
      </c>
      <c r="M26" s="13">
        <v>111.91</v>
      </c>
      <c r="N26" s="13">
        <v>0</v>
      </c>
      <c r="O26" s="13">
        <v>114.06</v>
      </c>
      <c r="P26" s="13">
        <v>0</v>
      </c>
      <c r="Q26" s="14">
        <v>0</v>
      </c>
      <c r="R26" s="14">
        <v>0</v>
      </c>
    </row>
    <row r="27" spans="1:18" ht="22.5" x14ac:dyDescent="0.25">
      <c r="A27" s="15" t="s">
        <v>46</v>
      </c>
      <c r="B27" s="18" t="s">
        <v>47</v>
      </c>
      <c r="C27" s="17" t="s">
        <v>33</v>
      </c>
      <c r="D27" s="13">
        <v>0</v>
      </c>
      <c r="E27" s="13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22.5" x14ac:dyDescent="0.25">
      <c r="A28" s="15" t="s">
        <v>48</v>
      </c>
      <c r="B28" s="18" t="s">
        <v>49</v>
      </c>
      <c r="C28" s="17" t="s">
        <v>33</v>
      </c>
      <c r="D28" s="13">
        <v>1</v>
      </c>
      <c r="E28" s="13">
        <v>0.24</v>
      </c>
      <c r="F28" s="13">
        <v>0.17</v>
      </c>
      <c r="G28" s="13">
        <v>0.3</v>
      </c>
      <c r="H28" s="13">
        <v>0</v>
      </c>
      <c r="I28" s="13">
        <v>0.32</v>
      </c>
      <c r="J28" s="13">
        <v>0</v>
      </c>
      <c r="K28" s="13">
        <v>0.33</v>
      </c>
      <c r="L28" s="13">
        <v>0</v>
      </c>
      <c r="M28" s="13">
        <v>0.34</v>
      </c>
      <c r="N28" s="13">
        <v>0</v>
      </c>
      <c r="O28" s="13">
        <v>0.36</v>
      </c>
      <c r="P28" s="13">
        <v>0</v>
      </c>
      <c r="Q28" s="14">
        <v>0</v>
      </c>
      <c r="R28" s="14">
        <v>0</v>
      </c>
    </row>
    <row r="29" spans="1:18" ht="22.5" x14ac:dyDescent="0.25">
      <c r="A29" s="15" t="s">
        <v>50</v>
      </c>
      <c r="B29" s="18" t="s">
        <v>51</v>
      </c>
      <c r="C29" s="17" t="s">
        <v>33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4">
        <v>0</v>
      </c>
    </row>
    <row r="30" spans="1:18" ht="22.5" x14ac:dyDescent="0.25">
      <c r="A30" s="15" t="s">
        <v>52</v>
      </c>
      <c r="B30" s="18" t="s">
        <v>53</v>
      </c>
      <c r="C30" s="17" t="s">
        <v>33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4">
        <v>0</v>
      </c>
    </row>
    <row r="31" spans="1:18" ht="45" x14ac:dyDescent="0.25">
      <c r="A31" s="15" t="s">
        <v>54</v>
      </c>
      <c r="B31" s="18" t="s">
        <v>55</v>
      </c>
      <c r="C31" s="17" t="s">
        <v>33</v>
      </c>
      <c r="D31" s="13">
        <f>SUM(D32:D33)</f>
        <v>0</v>
      </c>
      <c r="E31" s="13">
        <f t="shared" ref="E31:R31" si="2">SUM(E32:E33)</f>
        <v>0</v>
      </c>
      <c r="F31" s="13">
        <f t="shared" si="2"/>
        <v>0</v>
      </c>
      <c r="G31" s="13">
        <f t="shared" si="2"/>
        <v>0</v>
      </c>
      <c r="H31" s="13">
        <f t="shared" si="2"/>
        <v>0</v>
      </c>
      <c r="I31" s="13">
        <f t="shared" si="2"/>
        <v>0</v>
      </c>
      <c r="J31" s="13">
        <f t="shared" si="2"/>
        <v>0</v>
      </c>
      <c r="K31" s="13">
        <f>SUM(K32:K33)</f>
        <v>0</v>
      </c>
      <c r="L31" s="13">
        <f>SUM(L32:L33)</f>
        <v>0</v>
      </c>
      <c r="M31" s="13">
        <f>SUM(M32:M33)</f>
        <v>0</v>
      </c>
      <c r="N31" s="13">
        <f>SUM(N32:N33)</f>
        <v>0</v>
      </c>
      <c r="O31" s="13">
        <f t="shared" si="2"/>
        <v>0</v>
      </c>
      <c r="P31" s="13">
        <f t="shared" si="2"/>
        <v>0</v>
      </c>
      <c r="Q31" s="13">
        <f t="shared" si="2"/>
        <v>0</v>
      </c>
      <c r="R31" s="14">
        <f t="shared" si="2"/>
        <v>0</v>
      </c>
    </row>
    <row r="32" spans="1:18" ht="22.5" x14ac:dyDescent="0.25">
      <c r="A32" s="15" t="s">
        <v>56</v>
      </c>
      <c r="B32" s="19" t="s">
        <v>57</v>
      </c>
      <c r="C32" s="17" t="s">
        <v>33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f t="shared" ref="Q32:Q84" si="3">G32+I32+K32+M32+O32</f>
        <v>0</v>
      </c>
      <c r="R32" s="14">
        <v>0</v>
      </c>
    </row>
    <row r="33" spans="1:18" x14ac:dyDescent="0.25">
      <c r="A33" s="15" t="s">
        <v>58</v>
      </c>
      <c r="B33" s="19" t="s">
        <v>59</v>
      </c>
      <c r="C33" s="17" t="s">
        <v>33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f t="shared" si="3"/>
        <v>0</v>
      </c>
      <c r="R33" s="14">
        <v>0</v>
      </c>
    </row>
    <row r="34" spans="1:18" x14ac:dyDescent="0.25">
      <c r="A34" s="15" t="s">
        <v>60</v>
      </c>
      <c r="B34" s="18" t="s">
        <v>61</v>
      </c>
      <c r="C34" s="17" t="s">
        <v>33</v>
      </c>
      <c r="D34" s="13">
        <v>66.180000000000007</v>
      </c>
      <c r="E34" s="13">
        <v>43.18</v>
      </c>
      <c r="F34" s="13">
        <v>36.72</v>
      </c>
      <c r="G34" s="13">
        <v>38.119999999999997</v>
      </c>
      <c r="H34" s="13"/>
      <c r="I34" s="13">
        <v>39.64</v>
      </c>
      <c r="J34" s="13"/>
      <c r="K34" s="13">
        <v>41.23</v>
      </c>
      <c r="L34" s="13"/>
      <c r="M34" s="13">
        <v>42.87</v>
      </c>
      <c r="N34" s="13"/>
      <c r="O34" s="13">
        <v>44.6</v>
      </c>
      <c r="P34" s="13"/>
      <c r="Q34" s="13">
        <f t="shared" si="3"/>
        <v>206.45999999999998</v>
      </c>
      <c r="R34" s="14">
        <v>0</v>
      </c>
    </row>
    <row r="35" spans="1:18" ht="45" x14ac:dyDescent="0.25">
      <c r="A35" s="20" t="s">
        <v>62</v>
      </c>
      <c r="B35" s="21" t="s">
        <v>63</v>
      </c>
      <c r="C35" s="22" t="s">
        <v>33</v>
      </c>
      <c r="D35" s="13">
        <f>SUM(D36:D49)</f>
        <v>138.63999999999999</v>
      </c>
      <c r="E35" s="13">
        <f>SUM(E36:E49)</f>
        <v>118.81</v>
      </c>
      <c r="F35" s="13">
        <f t="shared" ref="F35:R35" si="4">SUM(F36:F49)</f>
        <v>109.797</v>
      </c>
      <c r="G35" s="13">
        <f>SUM(G36:G49)</f>
        <v>113.98</v>
      </c>
      <c r="H35" s="13">
        <f t="shared" si="4"/>
        <v>0</v>
      </c>
      <c r="I35" s="13">
        <f t="shared" si="4"/>
        <v>117.69</v>
      </c>
      <c r="J35" s="13">
        <f t="shared" si="4"/>
        <v>0</v>
      </c>
      <c r="K35" s="13">
        <f t="shared" si="4"/>
        <v>120.61</v>
      </c>
      <c r="L35" s="13">
        <f t="shared" si="4"/>
        <v>0</v>
      </c>
      <c r="M35" s="13">
        <f t="shared" si="4"/>
        <v>123.69</v>
      </c>
      <c r="N35" s="13">
        <f t="shared" si="4"/>
        <v>0</v>
      </c>
      <c r="O35" s="13">
        <f t="shared" si="4"/>
        <v>126.8</v>
      </c>
      <c r="P35" s="13">
        <f t="shared" si="4"/>
        <v>0</v>
      </c>
      <c r="Q35" s="13">
        <f t="shared" si="4"/>
        <v>602.77</v>
      </c>
      <c r="R35" s="13">
        <f t="shared" si="4"/>
        <v>0</v>
      </c>
    </row>
    <row r="36" spans="1:18" ht="33.75" x14ac:dyDescent="0.25">
      <c r="A36" s="15" t="s">
        <v>64</v>
      </c>
      <c r="B36" s="18" t="s">
        <v>35</v>
      </c>
      <c r="C36" s="17" t="s">
        <v>33</v>
      </c>
      <c r="D36" s="13">
        <f>SUM(D37:D39)</f>
        <v>0</v>
      </c>
      <c r="E36" s="13">
        <f>SUM(E37:E39)</f>
        <v>0</v>
      </c>
      <c r="F36" s="13">
        <f t="shared" ref="F36:O36" si="5">SUM(F37:F39)</f>
        <v>0</v>
      </c>
      <c r="G36" s="13">
        <f t="shared" si="5"/>
        <v>0</v>
      </c>
      <c r="H36" s="13">
        <f t="shared" si="5"/>
        <v>0</v>
      </c>
      <c r="I36" s="13">
        <f t="shared" si="5"/>
        <v>0</v>
      </c>
      <c r="J36" s="13">
        <f t="shared" si="5"/>
        <v>0</v>
      </c>
      <c r="K36" s="13">
        <f t="shared" si="5"/>
        <v>0</v>
      </c>
      <c r="L36" s="13">
        <f t="shared" si="5"/>
        <v>0</v>
      </c>
      <c r="M36" s="13">
        <f t="shared" si="5"/>
        <v>0</v>
      </c>
      <c r="N36" s="13">
        <f t="shared" si="5"/>
        <v>0</v>
      </c>
      <c r="O36" s="13">
        <f t="shared" si="5"/>
        <v>0</v>
      </c>
      <c r="P36" s="13">
        <f>SUM(P37:P39)</f>
        <v>0</v>
      </c>
      <c r="Q36" s="14">
        <f>SUM(Q37:Q39)</f>
        <v>0</v>
      </c>
      <c r="R36" s="14">
        <f t="shared" ref="R36" si="6">SUM(R37:R39)</f>
        <v>0</v>
      </c>
    </row>
    <row r="37" spans="1:18" ht="45" x14ac:dyDescent="0.25">
      <c r="A37" s="15" t="s">
        <v>65</v>
      </c>
      <c r="B37" s="19" t="s">
        <v>37</v>
      </c>
      <c r="C37" s="17" t="s">
        <v>33</v>
      </c>
      <c r="D37" s="13">
        <v>0</v>
      </c>
      <c r="E37" s="13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f t="shared" si="3"/>
        <v>0</v>
      </c>
      <c r="R37" s="14">
        <v>0</v>
      </c>
    </row>
    <row r="38" spans="1:18" ht="45" x14ac:dyDescent="0.25">
      <c r="A38" s="15" t="s">
        <v>66</v>
      </c>
      <c r="B38" s="19" t="s">
        <v>39</v>
      </c>
      <c r="C38" s="17" t="s">
        <v>33</v>
      </c>
      <c r="D38" s="13">
        <v>0</v>
      </c>
      <c r="E38" s="13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f t="shared" si="3"/>
        <v>0</v>
      </c>
      <c r="R38" s="14">
        <v>0</v>
      </c>
    </row>
    <row r="39" spans="1:18" ht="45" x14ac:dyDescent="0.25">
      <c r="A39" s="15" t="s">
        <v>67</v>
      </c>
      <c r="B39" s="19" t="s">
        <v>41</v>
      </c>
      <c r="C39" s="17" t="s">
        <v>33</v>
      </c>
      <c r="D39" s="13">
        <v>0</v>
      </c>
      <c r="E39" s="13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f t="shared" si="3"/>
        <v>0</v>
      </c>
      <c r="R39" s="14">
        <v>0</v>
      </c>
    </row>
    <row r="40" spans="1:18" ht="22.5" x14ac:dyDescent="0.25">
      <c r="A40" s="15" t="s">
        <v>68</v>
      </c>
      <c r="B40" s="18" t="s">
        <v>43</v>
      </c>
      <c r="C40" s="17" t="s">
        <v>33</v>
      </c>
      <c r="D40" s="13">
        <v>0</v>
      </c>
      <c r="E40" s="13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f t="shared" si="3"/>
        <v>0</v>
      </c>
      <c r="R40" s="14">
        <v>0</v>
      </c>
    </row>
    <row r="41" spans="1:18" ht="22.5" x14ac:dyDescent="0.25">
      <c r="A41" s="15" t="s">
        <v>69</v>
      </c>
      <c r="B41" s="18" t="s">
        <v>45</v>
      </c>
      <c r="C41" s="17" t="s">
        <v>33</v>
      </c>
      <c r="D41" s="13">
        <v>86.23</v>
      </c>
      <c r="E41" s="13">
        <v>83.71</v>
      </c>
      <c r="F41" s="13">
        <v>79.98</v>
      </c>
      <c r="G41" s="13">
        <v>83.02</v>
      </c>
      <c r="H41" s="13">
        <v>0</v>
      </c>
      <c r="I41" s="13">
        <v>85.48</v>
      </c>
      <c r="J41" s="13">
        <v>0</v>
      </c>
      <c r="K41" s="13">
        <v>87.12</v>
      </c>
      <c r="L41" s="13">
        <v>0</v>
      </c>
      <c r="M41" s="13">
        <v>88.86</v>
      </c>
      <c r="N41" s="13">
        <v>0</v>
      </c>
      <c r="O41" s="13">
        <v>90.57</v>
      </c>
      <c r="P41" s="13">
        <v>0</v>
      </c>
      <c r="Q41" s="13">
        <f>G41+I41+K41+M41+O41</f>
        <v>435.05</v>
      </c>
      <c r="R41" s="14">
        <v>0</v>
      </c>
    </row>
    <row r="42" spans="1:18" ht="22.5" x14ac:dyDescent="0.25">
      <c r="A42" s="15" t="s">
        <v>70</v>
      </c>
      <c r="B42" s="18" t="s">
        <v>47</v>
      </c>
      <c r="C42" s="17" t="s">
        <v>33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4">
        <f t="shared" si="3"/>
        <v>0</v>
      </c>
      <c r="R42" s="14">
        <v>0</v>
      </c>
    </row>
    <row r="43" spans="1:18" ht="22.5" x14ac:dyDescent="0.25">
      <c r="A43" s="15" t="s">
        <v>71</v>
      </c>
      <c r="B43" s="18" t="s">
        <v>49</v>
      </c>
      <c r="C43" s="17" t="s">
        <v>33</v>
      </c>
      <c r="D43" s="13">
        <v>0.05</v>
      </c>
      <c r="E43" s="13">
        <v>0.18</v>
      </c>
      <c r="F43" s="13">
        <v>0.127</v>
      </c>
      <c r="G43" s="13">
        <v>0.15</v>
      </c>
      <c r="H43" s="13">
        <v>0</v>
      </c>
      <c r="I43" s="13">
        <v>0.16</v>
      </c>
      <c r="J43" s="13">
        <v>0</v>
      </c>
      <c r="K43" s="13">
        <v>0.16</v>
      </c>
      <c r="L43" s="13">
        <v>0</v>
      </c>
      <c r="M43" s="13">
        <v>0.17</v>
      </c>
      <c r="N43" s="13">
        <v>0</v>
      </c>
      <c r="O43" s="13">
        <v>0.18</v>
      </c>
      <c r="P43" s="13">
        <v>0</v>
      </c>
      <c r="Q43" s="14">
        <f t="shared" si="3"/>
        <v>0.82000000000000006</v>
      </c>
      <c r="R43" s="14">
        <v>0</v>
      </c>
    </row>
    <row r="44" spans="1:18" ht="22.5" x14ac:dyDescent="0.25">
      <c r="A44" s="15" t="s">
        <v>72</v>
      </c>
      <c r="B44" s="18" t="s">
        <v>51</v>
      </c>
      <c r="C44" s="17" t="s">
        <v>33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4">
        <f t="shared" si="3"/>
        <v>0</v>
      </c>
      <c r="R44" s="14">
        <v>0</v>
      </c>
    </row>
    <row r="45" spans="1:18" ht="22.5" x14ac:dyDescent="0.25">
      <c r="A45" s="15" t="s">
        <v>73</v>
      </c>
      <c r="B45" s="18" t="s">
        <v>74</v>
      </c>
      <c r="C45" s="17" t="s">
        <v>33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4">
        <f t="shared" si="3"/>
        <v>0</v>
      </c>
      <c r="R45" s="14">
        <v>0</v>
      </c>
    </row>
    <row r="46" spans="1:18" ht="45" x14ac:dyDescent="0.25">
      <c r="A46" s="15" t="s">
        <v>75</v>
      </c>
      <c r="B46" s="18" t="s">
        <v>55</v>
      </c>
      <c r="C46" s="17" t="s">
        <v>33</v>
      </c>
      <c r="D46" s="13">
        <f>SUM(D47:D48)</f>
        <v>0</v>
      </c>
      <c r="E46" s="13">
        <f t="shared" ref="E46:R46" si="7">SUM(E47:E48)</f>
        <v>0</v>
      </c>
      <c r="F46" s="13">
        <f t="shared" si="7"/>
        <v>0</v>
      </c>
      <c r="G46" s="13">
        <f t="shared" si="7"/>
        <v>0</v>
      </c>
      <c r="H46" s="13">
        <f t="shared" si="7"/>
        <v>0</v>
      </c>
      <c r="I46" s="13">
        <f t="shared" si="7"/>
        <v>0</v>
      </c>
      <c r="J46" s="13">
        <f t="shared" si="7"/>
        <v>0</v>
      </c>
      <c r="K46" s="13">
        <f>SUM(K47:K48)</f>
        <v>0</v>
      </c>
      <c r="L46" s="13">
        <f>SUM(L47:L48)</f>
        <v>0</v>
      </c>
      <c r="M46" s="13">
        <f>SUM(M47:M48)</f>
        <v>0</v>
      </c>
      <c r="N46" s="13">
        <f>SUM(N47:N48)</f>
        <v>0</v>
      </c>
      <c r="O46" s="13">
        <f t="shared" si="7"/>
        <v>0</v>
      </c>
      <c r="P46" s="13">
        <f t="shared" si="7"/>
        <v>0</v>
      </c>
      <c r="Q46" s="14">
        <f t="shared" si="7"/>
        <v>0</v>
      </c>
      <c r="R46" s="14">
        <f t="shared" si="7"/>
        <v>0</v>
      </c>
    </row>
    <row r="47" spans="1:18" ht="22.5" x14ac:dyDescent="0.25">
      <c r="A47" s="15" t="s">
        <v>76</v>
      </c>
      <c r="B47" s="19" t="s">
        <v>57</v>
      </c>
      <c r="C47" s="17" t="s">
        <v>33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4">
        <f t="shared" si="3"/>
        <v>0</v>
      </c>
      <c r="R47" s="14">
        <v>0</v>
      </c>
    </row>
    <row r="48" spans="1:18" x14ac:dyDescent="0.25">
      <c r="A48" s="15" t="s">
        <v>77</v>
      </c>
      <c r="B48" s="19" t="s">
        <v>59</v>
      </c>
      <c r="C48" s="17" t="s">
        <v>33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4">
        <f t="shared" si="3"/>
        <v>0</v>
      </c>
      <c r="R48" s="14">
        <v>0</v>
      </c>
    </row>
    <row r="49" spans="1:18" x14ac:dyDescent="0.25">
      <c r="A49" s="15" t="s">
        <v>78</v>
      </c>
      <c r="B49" s="18" t="s">
        <v>61</v>
      </c>
      <c r="C49" s="17" t="s">
        <v>33</v>
      </c>
      <c r="D49" s="13">
        <v>52.36</v>
      </c>
      <c r="E49" s="13">
        <v>34.92</v>
      </c>
      <c r="F49" s="13">
        <v>29.69</v>
      </c>
      <c r="G49" s="13">
        <v>30.81</v>
      </c>
      <c r="H49" s="13">
        <v>0</v>
      </c>
      <c r="I49" s="13">
        <v>32.049999999999997</v>
      </c>
      <c r="J49" s="13">
        <v>0</v>
      </c>
      <c r="K49" s="13">
        <v>33.33</v>
      </c>
      <c r="L49" s="13">
        <v>0</v>
      </c>
      <c r="M49" s="13">
        <v>34.659999999999997</v>
      </c>
      <c r="N49" s="13">
        <v>0</v>
      </c>
      <c r="O49" s="13">
        <v>36.049999999999997</v>
      </c>
      <c r="P49" s="13">
        <v>0</v>
      </c>
      <c r="Q49" s="14">
        <f t="shared" si="3"/>
        <v>166.89999999999998</v>
      </c>
      <c r="R49" s="14">
        <v>0</v>
      </c>
    </row>
    <row r="50" spans="1:18" ht="22.5" x14ac:dyDescent="0.25">
      <c r="A50" s="20" t="s">
        <v>79</v>
      </c>
      <c r="B50" s="23" t="s">
        <v>80</v>
      </c>
      <c r="C50" s="22" t="s">
        <v>33</v>
      </c>
      <c r="D50" s="13">
        <f>D51+D52+D57+D58</f>
        <v>57.86</v>
      </c>
      <c r="E50" s="13">
        <f>E51+E52+E57+E58</f>
        <v>42.39</v>
      </c>
      <c r="F50" s="13">
        <f t="shared" ref="F50:Q50" si="8">SUM(F51:F58)</f>
        <v>61.79</v>
      </c>
      <c r="G50" s="13">
        <f t="shared" si="8"/>
        <v>64.17</v>
      </c>
      <c r="H50" s="13">
        <f t="shared" si="8"/>
        <v>0</v>
      </c>
      <c r="I50" s="13">
        <f t="shared" si="8"/>
        <v>66.289999999999992</v>
      </c>
      <c r="J50" s="13">
        <f t="shared" si="8"/>
        <v>0</v>
      </c>
      <c r="K50" s="13">
        <f>SUM(K51:K58)</f>
        <v>68.92</v>
      </c>
      <c r="L50" s="13">
        <f>SUM(L51:L58)</f>
        <v>0</v>
      </c>
      <c r="M50" s="13">
        <f>SUM(M51:M58)</f>
        <v>71.66</v>
      </c>
      <c r="N50" s="13">
        <f>SUM(N51:N58)</f>
        <v>0</v>
      </c>
      <c r="O50" s="13">
        <f t="shared" si="8"/>
        <v>74.47999999999999</v>
      </c>
      <c r="P50" s="13">
        <f t="shared" si="8"/>
        <v>0</v>
      </c>
      <c r="Q50" s="13">
        <f t="shared" si="8"/>
        <v>345.52</v>
      </c>
      <c r="R50" s="13">
        <v>0</v>
      </c>
    </row>
    <row r="51" spans="1:18" ht="22.5" x14ac:dyDescent="0.25">
      <c r="A51" s="15" t="s">
        <v>65</v>
      </c>
      <c r="B51" s="19" t="s">
        <v>81</v>
      </c>
      <c r="C51" s="17" t="s">
        <v>33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4">
        <f t="shared" si="3"/>
        <v>0</v>
      </c>
      <c r="R51" s="14">
        <v>0</v>
      </c>
    </row>
    <row r="52" spans="1:18" x14ac:dyDescent="0.25">
      <c r="A52" s="15" t="s">
        <v>66</v>
      </c>
      <c r="B52" s="19" t="s">
        <v>82</v>
      </c>
      <c r="C52" s="17" t="s">
        <v>33</v>
      </c>
      <c r="D52" s="13">
        <f>D53+D56</f>
        <v>10.25</v>
      </c>
      <c r="E52" s="13">
        <f>E53+E56</f>
        <v>9.1100000000000012</v>
      </c>
      <c r="F52" s="13">
        <f>F53+F56</f>
        <v>9.93</v>
      </c>
      <c r="G52" s="13">
        <f t="shared" ref="G52:P52" si="9">G53+G56</f>
        <v>10.3</v>
      </c>
      <c r="H52" s="13">
        <f t="shared" si="9"/>
        <v>0</v>
      </c>
      <c r="I52" s="13">
        <f t="shared" si="9"/>
        <v>10.559999999999999</v>
      </c>
      <c r="J52" s="13">
        <f t="shared" si="9"/>
        <v>0</v>
      </c>
      <c r="K52" s="13">
        <f t="shared" si="9"/>
        <v>10.979999999999999</v>
      </c>
      <c r="L52" s="13">
        <f t="shared" si="9"/>
        <v>0</v>
      </c>
      <c r="M52" s="13">
        <f t="shared" si="9"/>
        <v>11.41</v>
      </c>
      <c r="N52" s="13">
        <f t="shared" si="9"/>
        <v>0</v>
      </c>
      <c r="O52" s="13">
        <f t="shared" si="9"/>
        <v>11.85</v>
      </c>
      <c r="P52" s="13">
        <f t="shared" si="9"/>
        <v>0</v>
      </c>
      <c r="Q52" s="14">
        <f t="shared" si="3"/>
        <v>55.1</v>
      </c>
      <c r="R52" s="14">
        <f t="shared" ref="R52" si="10">SUM(R53:R56)</f>
        <v>0</v>
      </c>
    </row>
    <row r="53" spans="1:18" ht="22.5" x14ac:dyDescent="0.25">
      <c r="A53" s="15" t="s">
        <v>83</v>
      </c>
      <c r="B53" s="24" t="s">
        <v>84</v>
      </c>
      <c r="C53" s="17" t="s">
        <v>33</v>
      </c>
      <c r="D53" s="13">
        <f>D54+D55</f>
        <v>9.9499999999999993</v>
      </c>
      <c r="E53" s="13">
        <f>E54+E55</f>
        <v>8.8000000000000007</v>
      </c>
      <c r="F53" s="13">
        <f>SUM(F54:F55)</f>
        <v>9.6</v>
      </c>
      <c r="G53" s="13">
        <f t="shared" ref="G53:R53" si="11">SUM(G54:G55)</f>
        <v>9.9600000000000009</v>
      </c>
      <c r="H53" s="13">
        <f t="shared" si="11"/>
        <v>0</v>
      </c>
      <c r="I53" s="13">
        <f t="shared" si="11"/>
        <v>10.199999999999999</v>
      </c>
      <c r="J53" s="13">
        <f t="shared" si="11"/>
        <v>0</v>
      </c>
      <c r="K53" s="13">
        <f>SUM(K54:K55)</f>
        <v>10.61</v>
      </c>
      <c r="L53" s="13">
        <f>SUM(L54:L55)</f>
        <v>0</v>
      </c>
      <c r="M53" s="13">
        <f>SUM(M54:M55)</f>
        <v>11.03</v>
      </c>
      <c r="N53" s="13">
        <f>SUM(N54:N55)</f>
        <v>0</v>
      </c>
      <c r="O53" s="13">
        <f t="shared" si="11"/>
        <v>11.45</v>
      </c>
      <c r="P53" s="13">
        <f t="shared" si="11"/>
        <v>0</v>
      </c>
      <c r="Q53" s="13">
        <f t="shared" si="3"/>
        <v>53.25</v>
      </c>
      <c r="R53" s="14">
        <f t="shared" si="11"/>
        <v>0</v>
      </c>
    </row>
    <row r="54" spans="1:18" ht="45" x14ac:dyDescent="0.25">
      <c r="A54" s="15" t="s">
        <v>85</v>
      </c>
      <c r="B54" s="25" t="s">
        <v>86</v>
      </c>
      <c r="C54" s="17" t="s">
        <v>33</v>
      </c>
      <c r="D54" s="13">
        <v>9.9499999999999993</v>
      </c>
      <c r="E54" s="13">
        <v>8.8000000000000007</v>
      </c>
      <c r="F54" s="13">
        <v>9.6</v>
      </c>
      <c r="G54" s="13">
        <v>9.9600000000000009</v>
      </c>
      <c r="H54" s="13">
        <v>0</v>
      </c>
      <c r="I54" s="13">
        <v>10.199999999999999</v>
      </c>
      <c r="J54" s="13">
        <v>0</v>
      </c>
      <c r="K54" s="13">
        <v>10.61</v>
      </c>
      <c r="L54" s="13">
        <v>0</v>
      </c>
      <c r="M54" s="13">
        <v>11.03</v>
      </c>
      <c r="N54" s="13">
        <v>0</v>
      </c>
      <c r="O54" s="13">
        <v>11.45</v>
      </c>
      <c r="P54" s="13">
        <v>0</v>
      </c>
      <c r="Q54" s="14">
        <f t="shared" si="3"/>
        <v>53.25</v>
      </c>
      <c r="R54" s="14">
        <v>0</v>
      </c>
    </row>
    <row r="55" spans="1:18" x14ac:dyDescent="0.25">
      <c r="A55" s="15" t="s">
        <v>87</v>
      </c>
      <c r="B55" s="25" t="s">
        <v>88</v>
      </c>
      <c r="C55" s="17" t="s">
        <v>33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4">
        <f t="shared" si="3"/>
        <v>0</v>
      </c>
      <c r="R55" s="14">
        <v>0</v>
      </c>
    </row>
    <row r="56" spans="1:18" ht="22.5" x14ac:dyDescent="0.25">
      <c r="A56" s="15" t="s">
        <v>89</v>
      </c>
      <c r="B56" s="24" t="s">
        <v>90</v>
      </c>
      <c r="C56" s="17" t="s">
        <v>33</v>
      </c>
      <c r="D56" s="13">
        <v>0.3</v>
      </c>
      <c r="E56" s="13">
        <v>0.31</v>
      </c>
      <c r="F56" s="13">
        <v>0.33</v>
      </c>
      <c r="G56" s="13">
        <v>0.34</v>
      </c>
      <c r="H56" s="13">
        <v>0</v>
      </c>
      <c r="I56" s="13">
        <v>0.36</v>
      </c>
      <c r="J56" s="13">
        <v>0</v>
      </c>
      <c r="K56" s="13">
        <v>0.37</v>
      </c>
      <c r="L56" s="13">
        <v>0</v>
      </c>
      <c r="M56" s="13">
        <v>0.38</v>
      </c>
      <c r="N56" s="13">
        <v>0</v>
      </c>
      <c r="O56" s="13">
        <v>0.4</v>
      </c>
      <c r="P56" s="13">
        <v>0</v>
      </c>
      <c r="Q56" s="14">
        <f t="shared" si="3"/>
        <v>1.8499999999999996</v>
      </c>
      <c r="R56" s="14">
        <v>0</v>
      </c>
    </row>
    <row r="57" spans="1:18" ht="22.5" x14ac:dyDescent="0.25">
      <c r="A57" s="15" t="s">
        <v>67</v>
      </c>
      <c r="B57" s="19" t="s">
        <v>91</v>
      </c>
      <c r="C57" s="17" t="s">
        <v>33</v>
      </c>
      <c r="D57" s="13">
        <v>40.840000000000003</v>
      </c>
      <c r="E57" s="13">
        <v>29.74</v>
      </c>
      <c r="F57" s="13">
        <v>28.89</v>
      </c>
      <c r="G57" s="13">
        <v>30.04</v>
      </c>
      <c r="H57" s="13">
        <v>0</v>
      </c>
      <c r="I57" s="13">
        <v>31.25</v>
      </c>
      <c r="J57" s="13">
        <v>0</v>
      </c>
      <c r="K57" s="13">
        <v>32.49</v>
      </c>
      <c r="L57" s="13">
        <v>0</v>
      </c>
      <c r="M57" s="13">
        <v>33.79</v>
      </c>
      <c r="N57" s="13">
        <v>0</v>
      </c>
      <c r="O57" s="13">
        <v>35.15</v>
      </c>
      <c r="P57" s="13"/>
      <c r="Q57" s="14">
        <f t="shared" si="3"/>
        <v>162.72</v>
      </c>
      <c r="R57" s="14">
        <v>0</v>
      </c>
    </row>
    <row r="58" spans="1:18" x14ac:dyDescent="0.25">
      <c r="A58" s="15" t="s">
        <v>92</v>
      </c>
      <c r="B58" s="19" t="s">
        <v>93</v>
      </c>
      <c r="C58" s="17" t="s">
        <v>33</v>
      </c>
      <c r="D58" s="13">
        <v>6.77</v>
      </c>
      <c r="E58" s="13">
        <v>3.54</v>
      </c>
      <c r="F58" s="13">
        <v>3.44</v>
      </c>
      <c r="G58" s="13">
        <v>3.57</v>
      </c>
      <c r="H58" s="13">
        <v>0</v>
      </c>
      <c r="I58" s="13">
        <v>3.72</v>
      </c>
      <c r="J58" s="13">
        <v>0</v>
      </c>
      <c r="K58" s="13">
        <v>3.86</v>
      </c>
      <c r="L58" s="13">
        <v>0</v>
      </c>
      <c r="M58" s="13">
        <v>4.0199999999999996</v>
      </c>
      <c r="N58" s="13">
        <v>0</v>
      </c>
      <c r="O58" s="13">
        <v>4.18</v>
      </c>
      <c r="P58" s="13">
        <v>0</v>
      </c>
      <c r="Q58" s="14">
        <f t="shared" si="3"/>
        <v>19.350000000000001</v>
      </c>
      <c r="R58" s="14">
        <v>0</v>
      </c>
    </row>
    <row r="59" spans="1:18" ht="22.5" x14ac:dyDescent="0.25">
      <c r="A59" s="20" t="s">
        <v>94</v>
      </c>
      <c r="B59" s="23" t="s">
        <v>95</v>
      </c>
      <c r="C59" s="22" t="s">
        <v>33</v>
      </c>
      <c r="D59" s="13">
        <f>SUM(D60:D64)</f>
        <v>13.74</v>
      </c>
      <c r="E59" s="13">
        <f t="shared" ref="E59:P59" si="12">SUM(E60:E64)</f>
        <v>8.25</v>
      </c>
      <c r="F59" s="13">
        <f t="shared" si="12"/>
        <v>8.01</v>
      </c>
      <c r="G59" s="13">
        <f t="shared" si="12"/>
        <v>8.31</v>
      </c>
      <c r="H59" s="13">
        <f t="shared" si="12"/>
        <v>0</v>
      </c>
      <c r="I59" s="13">
        <f t="shared" si="12"/>
        <v>8.64</v>
      </c>
      <c r="J59" s="13">
        <f t="shared" si="12"/>
        <v>0</v>
      </c>
      <c r="K59" s="13">
        <f t="shared" si="12"/>
        <v>8.99</v>
      </c>
      <c r="L59" s="13">
        <f t="shared" si="12"/>
        <v>0</v>
      </c>
      <c r="M59" s="13">
        <f t="shared" si="12"/>
        <v>9.35</v>
      </c>
      <c r="N59" s="13">
        <f t="shared" si="12"/>
        <v>0</v>
      </c>
      <c r="O59" s="13">
        <f t="shared" si="12"/>
        <v>9.73</v>
      </c>
      <c r="P59" s="13">
        <f t="shared" si="12"/>
        <v>0</v>
      </c>
      <c r="Q59" s="14">
        <f t="shared" si="3"/>
        <v>45.02000000000001</v>
      </c>
      <c r="R59" s="13">
        <f t="shared" ref="R59" si="13">SUM(R60:R64)</f>
        <v>0</v>
      </c>
    </row>
    <row r="60" spans="1:18" ht="45" x14ac:dyDescent="0.25">
      <c r="A60" s="20" t="s">
        <v>96</v>
      </c>
      <c r="B60" s="26" t="s">
        <v>97</v>
      </c>
      <c r="C60" s="17" t="s">
        <v>33</v>
      </c>
      <c r="D60" s="13">
        <v>0</v>
      </c>
      <c r="E60" s="13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f t="shared" si="3"/>
        <v>0</v>
      </c>
      <c r="R60" s="14">
        <v>0</v>
      </c>
    </row>
    <row r="61" spans="1:18" ht="45" x14ac:dyDescent="0.25">
      <c r="A61" s="20" t="s">
        <v>98</v>
      </c>
      <c r="B61" s="26" t="s">
        <v>99</v>
      </c>
      <c r="C61" s="17" t="s">
        <v>33</v>
      </c>
      <c r="D61" s="13">
        <v>0</v>
      </c>
      <c r="E61" s="13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f t="shared" si="3"/>
        <v>0</v>
      </c>
      <c r="R61" s="14">
        <v>0</v>
      </c>
    </row>
    <row r="62" spans="1:18" ht="22.5" x14ac:dyDescent="0.25">
      <c r="A62" s="20" t="s">
        <v>100</v>
      </c>
      <c r="B62" s="26" t="s">
        <v>101</v>
      </c>
      <c r="C62" s="17" t="s">
        <v>33</v>
      </c>
      <c r="D62" s="13">
        <v>0</v>
      </c>
      <c r="E62" s="13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f t="shared" si="3"/>
        <v>0</v>
      </c>
      <c r="R62" s="14">
        <v>0</v>
      </c>
    </row>
    <row r="63" spans="1:18" ht="22.5" x14ac:dyDescent="0.25">
      <c r="A63" s="20" t="s">
        <v>102</v>
      </c>
      <c r="B63" s="26" t="s">
        <v>103</v>
      </c>
      <c r="C63" s="17" t="s">
        <v>33</v>
      </c>
      <c r="D63" s="13">
        <v>0</v>
      </c>
      <c r="E63" s="13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f t="shared" si="3"/>
        <v>0</v>
      </c>
      <c r="R63" s="14">
        <v>0</v>
      </c>
    </row>
    <row r="64" spans="1:18" ht="22.5" x14ac:dyDescent="0.25">
      <c r="A64" s="20" t="s">
        <v>104</v>
      </c>
      <c r="B64" s="26" t="s">
        <v>105</v>
      </c>
      <c r="C64" s="17" t="s">
        <v>33</v>
      </c>
      <c r="D64" s="13">
        <v>13.74</v>
      </c>
      <c r="E64" s="13">
        <v>8.25</v>
      </c>
      <c r="F64" s="13">
        <v>8.01</v>
      </c>
      <c r="G64" s="13">
        <v>8.31</v>
      </c>
      <c r="H64" s="13">
        <v>0</v>
      </c>
      <c r="I64" s="13">
        <v>8.64</v>
      </c>
      <c r="J64" s="13">
        <v>0</v>
      </c>
      <c r="K64" s="13">
        <v>8.99</v>
      </c>
      <c r="L64" s="13">
        <v>0</v>
      </c>
      <c r="M64" s="13">
        <v>9.35</v>
      </c>
      <c r="N64" s="13">
        <v>0</v>
      </c>
      <c r="O64" s="13">
        <v>9.73</v>
      </c>
      <c r="P64" s="13">
        <v>0</v>
      </c>
      <c r="Q64" s="14">
        <f t="shared" si="3"/>
        <v>45.02000000000001</v>
      </c>
      <c r="R64" s="14">
        <v>0</v>
      </c>
    </row>
    <row r="65" spans="1:18" ht="22.5" x14ac:dyDescent="0.25">
      <c r="A65" s="20" t="s">
        <v>106</v>
      </c>
      <c r="B65" s="23" t="s">
        <v>107</v>
      </c>
      <c r="C65" s="22" t="s">
        <v>33</v>
      </c>
      <c r="D65" s="13">
        <v>57.24</v>
      </c>
      <c r="E65" s="13">
        <v>58.11</v>
      </c>
      <c r="F65" s="13">
        <v>56.46</v>
      </c>
      <c r="G65" s="13">
        <v>58.6</v>
      </c>
      <c r="H65" s="13">
        <v>0</v>
      </c>
      <c r="I65" s="13">
        <v>60.94</v>
      </c>
      <c r="J65" s="13">
        <v>0</v>
      </c>
      <c r="K65" s="13">
        <v>63.38</v>
      </c>
      <c r="L65" s="13">
        <v>0</v>
      </c>
      <c r="M65" s="13">
        <v>65.92</v>
      </c>
      <c r="N65" s="13">
        <v>0</v>
      </c>
      <c r="O65" s="13">
        <v>68.56</v>
      </c>
      <c r="P65" s="13">
        <v>0</v>
      </c>
      <c r="Q65" s="14">
        <f t="shared" si="3"/>
        <v>317.39999999999998</v>
      </c>
      <c r="R65" s="14">
        <v>0</v>
      </c>
    </row>
    <row r="66" spans="1:18" ht="22.5" x14ac:dyDescent="0.25">
      <c r="A66" s="20" t="s">
        <v>108</v>
      </c>
      <c r="B66" s="23" t="s">
        <v>109</v>
      </c>
      <c r="C66" s="22" t="s">
        <v>33</v>
      </c>
      <c r="D66" s="13">
        <v>6.37</v>
      </c>
      <c r="E66" s="13">
        <v>6.18</v>
      </c>
      <c r="F66" s="13">
        <v>7.72</v>
      </c>
      <c r="G66" s="13">
        <v>7.8</v>
      </c>
      <c r="H66" s="13">
        <v>0</v>
      </c>
      <c r="I66" s="13">
        <v>8</v>
      </c>
      <c r="J66" s="13">
        <v>0</v>
      </c>
      <c r="K66" s="13">
        <v>8.1999999999999993</v>
      </c>
      <c r="L66" s="13">
        <v>0</v>
      </c>
      <c r="M66" s="13">
        <v>8.3000000000000007</v>
      </c>
      <c r="N66" s="13">
        <v>0</v>
      </c>
      <c r="O66" s="13">
        <v>8.4</v>
      </c>
      <c r="P66" s="13">
        <v>0</v>
      </c>
      <c r="Q66" s="14">
        <f t="shared" si="3"/>
        <v>40.699999999999996</v>
      </c>
      <c r="R66" s="14">
        <v>0</v>
      </c>
    </row>
    <row r="67" spans="1:18" x14ac:dyDescent="0.25">
      <c r="A67" s="20" t="s">
        <v>110</v>
      </c>
      <c r="B67" s="23" t="s">
        <v>111</v>
      </c>
      <c r="C67" s="22" t="s">
        <v>33</v>
      </c>
      <c r="D67" s="13">
        <f>SUM(D68:D69)</f>
        <v>0.66</v>
      </c>
      <c r="E67" s="13">
        <f t="shared" ref="E67:R67" si="14">SUM(E68:E69)</f>
        <v>0.84</v>
      </c>
      <c r="F67" s="13">
        <f t="shared" si="14"/>
        <v>0.87</v>
      </c>
      <c r="G67" s="13">
        <f t="shared" si="14"/>
        <v>0.89999999999999991</v>
      </c>
      <c r="H67" s="13">
        <f t="shared" si="14"/>
        <v>0</v>
      </c>
      <c r="I67" s="13">
        <f t="shared" si="14"/>
        <v>0.92999999999999994</v>
      </c>
      <c r="J67" s="13">
        <f t="shared" si="14"/>
        <v>0</v>
      </c>
      <c r="K67" s="13">
        <f t="shared" si="14"/>
        <v>0.96</v>
      </c>
      <c r="L67" s="13">
        <f t="shared" si="14"/>
        <v>0</v>
      </c>
      <c r="M67" s="13">
        <f t="shared" si="14"/>
        <v>0.99</v>
      </c>
      <c r="N67" s="13">
        <f t="shared" si="14"/>
        <v>0</v>
      </c>
      <c r="O67" s="13">
        <f t="shared" si="14"/>
        <v>1.02</v>
      </c>
      <c r="P67" s="13">
        <f t="shared" si="14"/>
        <v>0</v>
      </c>
      <c r="Q67" s="13">
        <f t="shared" si="14"/>
        <v>4.8</v>
      </c>
      <c r="R67" s="13">
        <f t="shared" si="14"/>
        <v>0</v>
      </c>
    </row>
    <row r="68" spans="1:18" x14ac:dyDescent="0.25">
      <c r="A68" s="15" t="s">
        <v>112</v>
      </c>
      <c r="B68" s="19" t="s">
        <v>113</v>
      </c>
      <c r="C68" s="17" t="s">
        <v>33</v>
      </c>
      <c r="D68" s="13">
        <v>0.45</v>
      </c>
      <c r="E68" s="13">
        <v>0.56999999999999995</v>
      </c>
      <c r="F68" s="13">
        <v>0.59</v>
      </c>
      <c r="G68" s="13">
        <v>0.61</v>
      </c>
      <c r="H68" s="13">
        <v>0</v>
      </c>
      <c r="I68" s="13">
        <v>0.63</v>
      </c>
      <c r="J68" s="13">
        <v>0</v>
      </c>
      <c r="K68" s="13">
        <v>0.65</v>
      </c>
      <c r="L68" s="13">
        <v>0</v>
      </c>
      <c r="M68" s="13">
        <v>0.67</v>
      </c>
      <c r="N68" s="13">
        <v>0</v>
      </c>
      <c r="O68" s="13">
        <v>0.69</v>
      </c>
      <c r="P68" s="13">
        <v>0</v>
      </c>
      <c r="Q68" s="13">
        <f t="shared" si="3"/>
        <v>3.25</v>
      </c>
      <c r="R68" s="14">
        <v>0</v>
      </c>
    </row>
    <row r="69" spans="1:18" x14ac:dyDescent="0.25">
      <c r="A69" s="15" t="s">
        <v>114</v>
      </c>
      <c r="B69" s="19" t="s">
        <v>115</v>
      </c>
      <c r="C69" s="17" t="s">
        <v>33</v>
      </c>
      <c r="D69" s="13">
        <v>0.21</v>
      </c>
      <c r="E69" s="13">
        <v>0.27</v>
      </c>
      <c r="F69" s="13">
        <v>0.28000000000000003</v>
      </c>
      <c r="G69" s="13">
        <v>0.28999999999999998</v>
      </c>
      <c r="H69" s="13">
        <v>0</v>
      </c>
      <c r="I69" s="13">
        <v>0.3</v>
      </c>
      <c r="J69" s="13">
        <v>0</v>
      </c>
      <c r="K69" s="13">
        <v>0.31</v>
      </c>
      <c r="L69" s="13">
        <v>0</v>
      </c>
      <c r="M69" s="13">
        <v>0.32</v>
      </c>
      <c r="N69" s="13">
        <v>0</v>
      </c>
      <c r="O69" s="13">
        <v>0.33</v>
      </c>
      <c r="P69" s="13">
        <v>0</v>
      </c>
      <c r="Q69" s="13">
        <f t="shared" si="3"/>
        <v>1.55</v>
      </c>
      <c r="R69" s="14">
        <v>0</v>
      </c>
    </row>
    <row r="70" spans="1:18" x14ac:dyDescent="0.25">
      <c r="A70" s="20" t="s">
        <v>116</v>
      </c>
      <c r="B70" s="23" t="s">
        <v>117</v>
      </c>
      <c r="C70" s="22" t="s">
        <v>33</v>
      </c>
      <c r="D70" s="13">
        <v>2.77</v>
      </c>
      <c r="E70" s="13">
        <f>SUM(E71:E73)</f>
        <v>3.04</v>
      </c>
      <c r="F70" s="13">
        <f>SUM(F71:F73)</f>
        <v>2.15</v>
      </c>
      <c r="G70" s="13">
        <f t="shared" ref="G70:R70" si="15">SUM(G71:G73)</f>
        <v>2.23</v>
      </c>
      <c r="H70" s="13">
        <f t="shared" si="15"/>
        <v>0</v>
      </c>
      <c r="I70" s="13">
        <f t="shared" si="15"/>
        <v>2.3199999999999998</v>
      </c>
      <c r="J70" s="13">
        <f t="shared" si="15"/>
        <v>0</v>
      </c>
      <c r="K70" s="13">
        <f>SUM(K71:K73)</f>
        <v>2.4</v>
      </c>
      <c r="L70" s="13">
        <f>SUM(L71:L73)</f>
        <v>0</v>
      </c>
      <c r="M70" s="13">
        <f>SUM(M71:M73)</f>
        <v>2.48</v>
      </c>
      <c r="N70" s="13">
        <f>SUM(N71:N73)</f>
        <v>0</v>
      </c>
      <c r="O70" s="13">
        <f t="shared" si="15"/>
        <v>2.58</v>
      </c>
      <c r="P70" s="13">
        <f t="shared" si="15"/>
        <v>0</v>
      </c>
      <c r="Q70" s="13">
        <f t="shared" si="3"/>
        <v>12.01</v>
      </c>
      <c r="R70" s="13">
        <f t="shared" si="15"/>
        <v>0</v>
      </c>
    </row>
    <row r="71" spans="1:18" ht="22.5" x14ac:dyDescent="0.25">
      <c r="A71" s="15" t="s">
        <v>118</v>
      </c>
      <c r="B71" s="19" t="s">
        <v>119</v>
      </c>
      <c r="C71" s="17" t="s">
        <v>33</v>
      </c>
      <c r="D71" s="13">
        <v>0.34</v>
      </c>
      <c r="E71" s="13">
        <v>0.48</v>
      </c>
      <c r="F71" s="13">
        <v>0.4</v>
      </c>
      <c r="G71" s="13">
        <v>0.41</v>
      </c>
      <c r="H71" s="13">
        <v>0</v>
      </c>
      <c r="I71" s="13">
        <v>0.43</v>
      </c>
      <c r="J71" s="13">
        <v>0</v>
      </c>
      <c r="K71" s="13">
        <v>0.44</v>
      </c>
      <c r="L71" s="13">
        <v>0</v>
      </c>
      <c r="M71" s="13">
        <v>0.46</v>
      </c>
      <c r="N71" s="13">
        <v>0</v>
      </c>
      <c r="O71" s="13">
        <v>0.48</v>
      </c>
      <c r="P71" s="13">
        <v>0</v>
      </c>
      <c r="Q71" s="14">
        <f t="shared" si="3"/>
        <v>2.2199999999999998</v>
      </c>
      <c r="R71" s="14">
        <v>0</v>
      </c>
    </row>
    <row r="72" spans="1:18" ht="22.5" x14ac:dyDescent="0.25">
      <c r="A72" s="15" t="s">
        <v>120</v>
      </c>
      <c r="B72" s="19" t="s">
        <v>121</v>
      </c>
      <c r="C72" s="17" t="s">
        <v>33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4">
        <f t="shared" si="3"/>
        <v>0</v>
      </c>
      <c r="R72" s="14">
        <v>0</v>
      </c>
    </row>
    <row r="73" spans="1:18" x14ac:dyDescent="0.25">
      <c r="A73" s="15" t="s">
        <v>122</v>
      </c>
      <c r="B73" s="19" t="s">
        <v>123</v>
      </c>
      <c r="C73" s="17" t="s">
        <v>33</v>
      </c>
      <c r="D73" s="13">
        <v>0.93</v>
      </c>
      <c r="E73" s="13">
        <v>2.56</v>
      </c>
      <c r="F73" s="13">
        <v>1.75</v>
      </c>
      <c r="G73" s="13">
        <v>1.82</v>
      </c>
      <c r="H73" s="13">
        <v>0</v>
      </c>
      <c r="I73" s="13">
        <v>1.89</v>
      </c>
      <c r="J73" s="13">
        <v>0</v>
      </c>
      <c r="K73" s="13">
        <v>1.96</v>
      </c>
      <c r="L73" s="13">
        <v>0</v>
      </c>
      <c r="M73" s="13">
        <v>2.02</v>
      </c>
      <c r="N73" s="13">
        <v>0</v>
      </c>
      <c r="O73" s="13">
        <v>2.1</v>
      </c>
      <c r="P73" s="13">
        <v>0</v>
      </c>
      <c r="Q73" s="14">
        <f t="shared" si="3"/>
        <v>9.7899999999999991</v>
      </c>
      <c r="R73" s="14">
        <v>0</v>
      </c>
    </row>
    <row r="74" spans="1:18" x14ac:dyDescent="0.25">
      <c r="A74" s="15" t="s">
        <v>124</v>
      </c>
      <c r="B74" s="18" t="s">
        <v>125</v>
      </c>
      <c r="C74" s="17" t="s">
        <v>33</v>
      </c>
      <c r="D74" s="13">
        <f>D75+D76+D77</f>
        <v>14.64</v>
      </c>
      <c r="E74" s="13">
        <f>E75+E76+E77</f>
        <v>12.91</v>
      </c>
      <c r="F74" s="13">
        <f>F75+F76+F77</f>
        <v>13.1</v>
      </c>
      <c r="G74" s="13">
        <f t="shared" ref="G74:P74" si="16">G75+G76+G77</f>
        <v>13.59</v>
      </c>
      <c r="H74" s="13">
        <f t="shared" si="16"/>
        <v>0</v>
      </c>
      <c r="I74" s="13">
        <f t="shared" si="16"/>
        <v>14.14</v>
      </c>
      <c r="J74" s="13">
        <f t="shared" si="16"/>
        <v>0</v>
      </c>
      <c r="K74" s="13">
        <f t="shared" si="16"/>
        <v>14.7</v>
      </c>
      <c r="L74" s="13">
        <f t="shared" si="16"/>
        <v>0</v>
      </c>
      <c r="M74" s="13">
        <f t="shared" si="16"/>
        <v>15.2</v>
      </c>
      <c r="N74" s="13">
        <f t="shared" si="16"/>
        <v>0</v>
      </c>
      <c r="O74" s="13">
        <f t="shared" si="16"/>
        <v>15.5</v>
      </c>
      <c r="P74" s="13">
        <f t="shared" si="16"/>
        <v>0</v>
      </c>
      <c r="Q74" s="14">
        <f t="shared" si="3"/>
        <v>73.13</v>
      </c>
      <c r="R74" s="14">
        <v>0</v>
      </c>
    </row>
    <row r="75" spans="1:18" x14ac:dyDescent="0.25">
      <c r="A75" s="15" t="s">
        <v>126</v>
      </c>
      <c r="B75" s="19" t="s">
        <v>127</v>
      </c>
      <c r="C75" s="17" t="s">
        <v>33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4">
        <f t="shared" si="3"/>
        <v>0</v>
      </c>
      <c r="R75" s="14">
        <v>0</v>
      </c>
    </row>
    <row r="76" spans="1:18" x14ac:dyDescent="0.25">
      <c r="A76" s="15" t="s">
        <v>128</v>
      </c>
      <c r="B76" s="19" t="s">
        <v>129</v>
      </c>
      <c r="C76" s="17" t="s">
        <v>33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4">
        <f t="shared" si="3"/>
        <v>0</v>
      </c>
      <c r="R76" s="14">
        <v>0</v>
      </c>
    </row>
    <row r="77" spans="1:18" x14ac:dyDescent="0.25">
      <c r="A77" s="15" t="s">
        <v>130</v>
      </c>
      <c r="B77" s="19" t="s">
        <v>131</v>
      </c>
      <c r="C77" s="17" t="s">
        <v>33</v>
      </c>
      <c r="D77" s="13">
        <v>14.64</v>
      </c>
      <c r="E77" s="13">
        <v>12.91</v>
      </c>
      <c r="F77" s="13">
        <v>13.1</v>
      </c>
      <c r="G77" s="13">
        <v>13.59</v>
      </c>
      <c r="H77" s="13">
        <v>0</v>
      </c>
      <c r="I77" s="13">
        <v>14.14</v>
      </c>
      <c r="J77" s="13">
        <v>0</v>
      </c>
      <c r="K77" s="13">
        <v>14.7</v>
      </c>
      <c r="L77" s="13">
        <v>0</v>
      </c>
      <c r="M77" s="13">
        <v>15.2</v>
      </c>
      <c r="N77" s="13">
        <v>0</v>
      </c>
      <c r="O77" s="13">
        <v>15.5</v>
      </c>
      <c r="P77" s="13">
        <v>0</v>
      </c>
      <c r="Q77" s="14">
        <f t="shared" si="3"/>
        <v>73.13</v>
      </c>
      <c r="R77" s="14">
        <v>0</v>
      </c>
    </row>
    <row r="78" spans="1:18" ht="33.75" x14ac:dyDescent="0.25">
      <c r="A78" s="15" t="s">
        <v>132</v>
      </c>
      <c r="B78" s="27" t="s">
        <v>133</v>
      </c>
      <c r="C78" s="17" t="s">
        <v>33</v>
      </c>
      <c r="D78" s="13">
        <f>SUM(D79:D92)</f>
        <v>17.009999999999998</v>
      </c>
      <c r="E78" s="13">
        <f>SUM(E79:E92)</f>
        <v>18.07</v>
      </c>
      <c r="F78" s="13">
        <f>SUM(F79:F92)</f>
        <v>9.42</v>
      </c>
      <c r="G78" s="13">
        <f t="shared" ref="G78:O78" si="17">SUM(G79:G92)</f>
        <v>9.85</v>
      </c>
      <c r="H78" s="13">
        <f t="shared" si="17"/>
        <v>0</v>
      </c>
      <c r="I78" s="13">
        <f t="shared" si="17"/>
        <v>10.24</v>
      </c>
      <c r="J78" s="13">
        <f t="shared" si="17"/>
        <v>0</v>
      </c>
      <c r="K78" s="13">
        <f t="shared" si="17"/>
        <v>10.66</v>
      </c>
      <c r="L78" s="13">
        <f t="shared" si="17"/>
        <v>0</v>
      </c>
      <c r="M78" s="13">
        <f t="shared" si="17"/>
        <v>11.07</v>
      </c>
      <c r="N78" s="13">
        <f t="shared" si="17"/>
        <v>0</v>
      </c>
      <c r="O78" s="13">
        <f t="shared" si="17"/>
        <v>11.520000000000001</v>
      </c>
      <c r="P78" s="13">
        <f t="shared" ref="P78:R78" si="18">SUM(P79:P92)</f>
        <v>0</v>
      </c>
      <c r="Q78" s="13">
        <f t="shared" si="18"/>
        <v>53.34</v>
      </c>
      <c r="R78" s="13">
        <f t="shared" si="18"/>
        <v>0</v>
      </c>
    </row>
    <row r="79" spans="1:18" ht="33.75" x14ac:dyDescent="0.25">
      <c r="A79" s="15" t="s">
        <v>134</v>
      </c>
      <c r="B79" s="18" t="s">
        <v>35</v>
      </c>
      <c r="C79" s="17" t="s">
        <v>33</v>
      </c>
      <c r="D79" s="13">
        <f>SUM(D80:D82)</f>
        <v>0</v>
      </c>
      <c r="E79" s="13">
        <f t="shared" ref="E79:R79" si="19">SUM(E80:E82)</f>
        <v>0</v>
      </c>
      <c r="F79" s="13">
        <f t="shared" si="19"/>
        <v>0</v>
      </c>
      <c r="G79" s="13">
        <f t="shared" si="19"/>
        <v>0</v>
      </c>
      <c r="H79" s="13">
        <f t="shared" si="19"/>
        <v>0</v>
      </c>
      <c r="I79" s="13">
        <f t="shared" si="19"/>
        <v>0</v>
      </c>
      <c r="J79" s="13">
        <f t="shared" si="19"/>
        <v>0</v>
      </c>
      <c r="K79" s="13">
        <f>SUM(K80:K82)</f>
        <v>0</v>
      </c>
      <c r="L79" s="13">
        <f>SUM(L80:L82)</f>
        <v>0</v>
      </c>
      <c r="M79" s="13">
        <f>SUM(M80:M82)</f>
        <v>0</v>
      </c>
      <c r="N79" s="13">
        <f>SUM(N80:N82)</f>
        <v>0</v>
      </c>
      <c r="O79" s="13">
        <f t="shared" si="19"/>
        <v>0</v>
      </c>
      <c r="P79" s="13">
        <f t="shared" si="19"/>
        <v>0</v>
      </c>
      <c r="Q79" s="13">
        <f t="shared" si="3"/>
        <v>0</v>
      </c>
      <c r="R79" s="13">
        <f t="shared" si="19"/>
        <v>0</v>
      </c>
    </row>
    <row r="80" spans="1:18" ht="45" x14ac:dyDescent="0.25">
      <c r="A80" s="15" t="s">
        <v>135</v>
      </c>
      <c r="B80" s="19" t="s">
        <v>37</v>
      </c>
      <c r="C80" s="17" t="s">
        <v>33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f t="shared" si="3"/>
        <v>0</v>
      </c>
      <c r="R80" s="13">
        <v>0</v>
      </c>
    </row>
    <row r="81" spans="1:18" ht="45" x14ac:dyDescent="0.25">
      <c r="A81" s="15" t="s">
        <v>136</v>
      </c>
      <c r="B81" s="19" t="s">
        <v>39</v>
      </c>
      <c r="C81" s="17" t="s">
        <v>33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 t="shared" si="3"/>
        <v>0</v>
      </c>
      <c r="R81" s="13">
        <v>0</v>
      </c>
    </row>
    <row r="82" spans="1:18" ht="45" x14ac:dyDescent="0.25">
      <c r="A82" s="15" t="s">
        <v>137</v>
      </c>
      <c r="B82" s="19" t="s">
        <v>41</v>
      </c>
      <c r="C82" s="17" t="s">
        <v>33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f t="shared" si="3"/>
        <v>0</v>
      </c>
      <c r="R82" s="13">
        <v>0</v>
      </c>
    </row>
    <row r="83" spans="1:18" ht="22.5" x14ac:dyDescent="0.25">
      <c r="A83" s="15" t="s">
        <v>138</v>
      </c>
      <c r="B83" s="18" t="s">
        <v>43</v>
      </c>
      <c r="C83" s="17" t="s">
        <v>33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f t="shared" si="3"/>
        <v>0</v>
      </c>
      <c r="R83" s="13">
        <v>0</v>
      </c>
    </row>
    <row r="84" spans="1:18" ht="22.5" x14ac:dyDescent="0.25">
      <c r="A84" s="15" t="s">
        <v>139</v>
      </c>
      <c r="B84" s="18" t="s">
        <v>45</v>
      </c>
      <c r="C84" s="17" t="s">
        <v>33</v>
      </c>
      <c r="D84" s="13">
        <v>10.85</v>
      </c>
      <c r="E84" s="13">
        <v>13.75</v>
      </c>
      <c r="F84" s="13">
        <v>2.35</v>
      </c>
      <c r="G84" s="13">
        <v>2.39</v>
      </c>
      <c r="H84" s="13">
        <v>0</v>
      </c>
      <c r="I84" s="13">
        <v>2.48</v>
      </c>
      <c r="J84" s="13">
        <v>0</v>
      </c>
      <c r="K84" s="13">
        <v>2.58</v>
      </c>
      <c r="L84" s="13">
        <v>0</v>
      </c>
      <c r="M84" s="13">
        <v>2.68</v>
      </c>
      <c r="N84" s="13">
        <v>0</v>
      </c>
      <c r="O84" s="13">
        <v>2.79</v>
      </c>
      <c r="P84" s="13">
        <v>0</v>
      </c>
      <c r="Q84" s="13">
        <f t="shared" si="3"/>
        <v>12.920000000000002</v>
      </c>
      <c r="R84" s="13">
        <v>0</v>
      </c>
    </row>
    <row r="85" spans="1:18" ht="22.5" x14ac:dyDescent="0.25">
      <c r="A85" s="15" t="s">
        <v>140</v>
      </c>
      <c r="B85" s="18" t="s">
        <v>47</v>
      </c>
      <c r="C85" s="17" t="s">
        <v>33</v>
      </c>
      <c r="D85" s="13">
        <v>0</v>
      </c>
      <c r="E85" s="13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f t="shared" ref="Q85:Q148" si="20">G85+I85+K85+M85+O85</f>
        <v>0</v>
      </c>
      <c r="R85" s="13">
        <v>0</v>
      </c>
    </row>
    <row r="86" spans="1:18" ht="22.5" x14ac:dyDescent="0.25">
      <c r="A86" s="15" t="s">
        <v>141</v>
      </c>
      <c r="B86" s="18" t="s">
        <v>49</v>
      </c>
      <c r="C86" s="17" t="s">
        <v>33</v>
      </c>
      <c r="D86" s="13">
        <v>0.86</v>
      </c>
      <c r="E86" s="13">
        <v>0.05</v>
      </c>
      <c r="F86" s="13">
        <v>0.04</v>
      </c>
      <c r="G86" s="13">
        <f>G28-G43</f>
        <v>0.15</v>
      </c>
      <c r="H86" s="13">
        <v>0</v>
      </c>
      <c r="I86" s="13">
        <f t="shared" ref="I86:O86" si="21">I28-I43</f>
        <v>0.16</v>
      </c>
      <c r="J86" s="13">
        <v>0</v>
      </c>
      <c r="K86" s="13">
        <f t="shared" si="21"/>
        <v>0.17</v>
      </c>
      <c r="L86" s="13">
        <v>0</v>
      </c>
      <c r="M86" s="13">
        <f t="shared" si="21"/>
        <v>0.17</v>
      </c>
      <c r="N86" s="13">
        <v>0</v>
      </c>
      <c r="O86" s="13">
        <f t="shared" si="21"/>
        <v>0.18</v>
      </c>
      <c r="P86" s="13">
        <v>0</v>
      </c>
      <c r="Q86" s="14">
        <f t="shared" si="20"/>
        <v>0.83000000000000007</v>
      </c>
      <c r="R86" s="13">
        <v>0</v>
      </c>
    </row>
    <row r="87" spans="1:18" ht="22.5" x14ac:dyDescent="0.25">
      <c r="A87" s="15" t="s">
        <v>142</v>
      </c>
      <c r="B87" s="18" t="s">
        <v>51</v>
      </c>
      <c r="C87" s="17" t="s">
        <v>33</v>
      </c>
      <c r="D87" s="13">
        <v>0</v>
      </c>
      <c r="E87" s="13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f t="shared" si="20"/>
        <v>0</v>
      </c>
      <c r="R87" s="13">
        <v>0</v>
      </c>
    </row>
    <row r="88" spans="1:18" ht="22.5" x14ac:dyDescent="0.25">
      <c r="A88" s="15" t="s">
        <v>143</v>
      </c>
      <c r="B88" s="18" t="s">
        <v>53</v>
      </c>
      <c r="C88" s="17" t="s">
        <v>33</v>
      </c>
      <c r="D88" s="13">
        <v>0</v>
      </c>
      <c r="E88" s="13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f t="shared" si="20"/>
        <v>0</v>
      </c>
      <c r="R88" s="13">
        <v>0</v>
      </c>
    </row>
    <row r="89" spans="1:18" ht="45" x14ac:dyDescent="0.25">
      <c r="A89" s="15" t="s">
        <v>144</v>
      </c>
      <c r="B89" s="18" t="s">
        <v>55</v>
      </c>
      <c r="C89" s="17" t="s">
        <v>33</v>
      </c>
      <c r="D89" s="13">
        <f>SUM(D90:D91)</f>
        <v>0</v>
      </c>
      <c r="E89" s="13">
        <f t="shared" ref="E89:R89" si="22">SUM(E90:E91)</f>
        <v>0</v>
      </c>
      <c r="F89" s="13">
        <f t="shared" si="22"/>
        <v>0</v>
      </c>
      <c r="G89" s="13">
        <f t="shared" si="22"/>
        <v>0</v>
      </c>
      <c r="H89" s="13">
        <f t="shared" si="22"/>
        <v>0</v>
      </c>
      <c r="I89" s="13">
        <f t="shared" si="22"/>
        <v>0</v>
      </c>
      <c r="J89" s="13">
        <f t="shared" si="22"/>
        <v>0</v>
      </c>
      <c r="K89" s="13">
        <f>SUM(K90:K91)</f>
        <v>0</v>
      </c>
      <c r="L89" s="13">
        <f>SUM(L90:L91)</f>
        <v>0</v>
      </c>
      <c r="M89" s="13">
        <f>SUM(M90:M91)</f>
        <v>0</v>
      </c>
      <c r="N89" s="13">
        <f>SUM(N90:N91)</f>
        <v>0</v>
      </c>
      <c r="O89" s="13">
        <f t="shared" si="22"/>
        <v>0</v>
      </c>
      <c r="P89" s="14">
        <f t="shared" si="22"/>
        <v>0</v>
      </c>
      <c r="Q89" s="14">
        <f t="shared" si="20"/>
        <v>0</v>
      </c>
      <c r="R89" s="14">
        <f t="shared" si="22"/>
        <v>0</v>
      </c>
    </row>
    <row r="90" spans="1:18" ht="22.5" x14ac:dyDescent="0.25">
      <c r="A90" s="15" t="s">
        <v>145</v>
      </c>
      <c r="B90" s="19" t="s">
        <v>57</v>
      </c>
      <c r="C90" s="17" t="s">
        <v>33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4">
        <v>0</v>
      </c>
      <c r="Q90" s="14">
        <f t="shared" si="20"/>
        <v>0</v>
      </c>
      <c r="R90" s="14">
        <v>0</v>
      </c>
    </row>
    <row r="91" spans="1:18" x14ac:dyDescent="0.25">
      <c r="A91" s="15" t="s">
        <v>146</v>
      </c>
      <c r="B91" s="19" t="s">
        <v>59</v>
      </c>
      <c r="C91" s="17" t="s">
        <v>33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4">
        <v>0</v>
      </c>
      <c r="Q91" s="14">
        <f t="shared" si="20"/>
        <v>0</v>
      </c>
      <c r="R91" s="14">
        <v>0</v>
      </c>
    </row>
    <row r="92" spans="1:18" x14ac:dyDescent="0.25">
      <c r="A92" s="15" t="s">
        <v>147</v>
      </c>
      <c r="B92" s="18" t="s">
        <v>61</v>
      </c>
      <c r="C92" s="17" t="s">
        <v>33</v>
      </c>
      <c r="D92" s="13">
        <v>5.3</v>
      </c>
      <c r="E92" s="13">
        <v>4.2699999999999996</v>
      </c>
      <c r="F92" s="13">
        <v>7.03</v>
      </c>
      <c r="G92" s="13">
        <v>7.31</v>
      </c>
      <c r="H92" s="13">
        <v>0</v>
      </c>
      <c r="I92" s="13">
        <v>7.6</v>
      </c>
      <c r="J92" s="13">
        <v>0</v>
      </c>
      <c r="K92" s="13">
        <v>7.91</v>
      </c>
      <c r="L92" s="13">
        <v>0</v>
      </c>
      <c r="M92" s="13">
        <v>8.2200000000000006</v>
      </c>
      <c r="N92" s="13">
        <v>0</v>
      </c>
      <c r="O92" s="13">
        <v>8.5500000000000007</v>
      </c>
      <c r="P92" s="13">
        <v>0</v>
      </c>
      <c r="Q92" s="14">
        <f t="shared" si="20"/>
        <v>39.590000000000003</v>
      </c>
      <c r="R92" s="14">
        <v>0</v>
      </c>
    </row>
    <row r="93" spans="1:18" ht="22.5" x14ac:dyDescent="0.25">
      <c r="A93" s="15" t="s">
        <v>148</v>
      </c>
      <c r="B93" s="27" t="s">
        <v>149</v>
      </c>
      <c r="C93" s="17" t="s">
        <v>33</v>
      </c>
      <c r="D93" s="13">
        <f>D94-D100</f>
        <v>-0.87999999999999989</v>
      </c>
      <c r="E93" s="13">
        <f>E94-E100</f>
        <v>-0.74</v>
      </c>
      <c r="F93" s="13">
        <f t="shared" ref="F93:I93" si="23">F94-F100</f>
        <v>-1.4499999999999997</v>
      </c>
      <c r="G93" s="13">
        <f t="shared" si="23"/>
        <v>-1.4</v>
      </c>
      <c r="H93" s="13">
        <f t="shared" si="23"/>
        <v>0</v>
      </c>
      <c r="I93" s="13">
        <f t="shared" si="23"/>
        <v>-1.17</v>
      </c>
      <c r="J93" s="13">
        <f t="shared" ref="J93" si="24">J94-J100</f>
        <v>0</v>
      </c>
      <c r="K93" s="13">
        <f t="shared" ref="K93" si="25">K94-K100</f>
        <v>-0.80999999999999994</v>
      </c>
      <c r="L93" s="13">
        <f t="shared" ref="L93" si="26">L94-L100</f>
        <v>0</v>
      </c>
      <c r="M93" s="13">
        <f t="shared" ref="M93" si="27">M94-M100</f>
        <v>-0.84</v>
      </c>
      <c r="N93" s="13">
        <f t="shared" ref="N93" si="28">N94-N100</f>
        <v>0</v>
      </c>
      <c r="O93" s="13">
        <f t="shared" ref="O93" si="29">O94-O100</f>
        <v>-0.85</v>
      </c>
      <c r="P93" s="13">
        <f t="shared" ref="P93" si="30">P94-P100</f>
        <v>0</v>
      </c>
      <c r="Q93" s="13">
        <f t="shared" ref="Q93" si="31">Q94-Q100</f>
        <v>-5.0699999999999994</v>
      </c>
      <c r="R93" s="13">
        <f t="shared" ref="R93" si="32">R94-R100</f>
        <v>0</v>
      </c>
    </row>
    <row r="94" spans="1:18" x14ac:dyDescent="0.25">
      <c r="A94" s="20" t="s">
        <v>150</v>
      </c>
      <c r="B94" s="23" t="s">
        <v>151</v>
      </c>
      <c r="C94" s="22" t="s">
        <v>33</v>
      </c>
      <c r="D94" s="13">
        <f>SUM(D95:D99)</f>
        <v>0.75</v>
      </c>
      <c r="E94" s="13">
        <f>SUM(E95:E99)</f>
        <v>0.56000000000000005</v>
      </c>
      <c r="F94" s="13">
        <f t="shared" ref="F94:R94" si="33">SUM(F95:F99)</f>
        <v>0.58000000000000007</v>
      </c>
      <c r="G94" s="13">
        <f t="shared" si="33"/>
        <v>0.57000000000000006</v>
      </c>
      <c r="H94" s="13">
        <f t="shared" si="33"/>
        <v>0</v>
      </c>
      <c r="I94" s="13">
        <f t="shared" si="33"/>
        <v>0.58000000000000007</v>
      </c>
      <c r="J94" s="13">
        <f t="shared" si="33"/>
        <v>0</v>
      </c>
      <c r="K94" s="13">
        <f t="shared" si="33"/>
        <v>0.59</v>
      </c>
      <c r="L94" s="13">
        <f t="shared" si="33"/>
        <v>0</v>
      </c>
      <c r="M94" s="13">
        <f t="shared" si="33"/>
        <v>0.6</v>
      </c>
      <c r="N94" s="13">
        <f t="shared" si="33"/>
        <v>0</v>
      </c>
      <c r="O94" s="13">
        <f t="shared" si="33"/>
        <v>0.61</v>
      </c>
      <c r="P94" s="13">
        <f t="shared" si="33"/>
        <v>0</v>
      </c>
      <c r="Q94" s="13">
        <f t="shared" si="33"/>
        <v>2.95</v>
      </c>
      <c r="R94" s="13">
        <f t="shared" si="33"/>
        <v>0</v>
      </c>
    </row>
    <row r="95" spans="1:18" ht="22.5" x14ac:dyDescent="0.25">
      <c r="A95" s="15" t="s">
        <v>152</v>
      </c>
      <c r="B95" s="19" t="s">
        <v>153</v>
      </c>
      <c r="C95" s="17" t="s">
        <v>33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f t="shared" si="20"/>
        <v>0</v>
      </c>
      <c r="R95" s="14">
        <v>0</v>
      </c>
    </row>
    <row r="96" spans="1:18" x14ac:dyDescent="0.25">
      <c r="A96" s="15" t="s">
        <v>154</v>
      </c>
      <c r="B96" s="19" t="s">
        <v>155</v>
      </c>
      <c r="C96" s="17" t="s">
        <v>33</v>
      </c>
      <c r="D96" s="13">
        <v>0.05</v>
      </c>
      <c r="E96" s="13">
        <v>0.25</v>
      </c>
      <c r="F96" s="13">
        <v>0.26</v>
      </c>
      <c r="G96" s="13">
        <v>0.27</v>
      </c>
      <c r="H96" s="13">
        <v>0</v>
      </c>
      <c r="I96" s="13">
        <v>0.28000000000000003</v>
      </c>
      <c r="J96" s="13">
        <v>0</v>
      </c>
      <c r="K96" s="13">
        <v>0.28999999999999998</v>
      </c>
      <c r="L96" s="34">
        <v>0</v>
      </c>
      <c r="M96" s="13">
        <v>0.3</v>
      </c>
      <c r="N96" s="13">
        <v>0</v>
      </c>
      <c r="O96" s="13">
        <v>0.31</v>
      </c>
      <c r="P96" s="13">
        <v>0</v>
      </c>
      <c r="Q96" s="13">
        <f>G96+I96+K96+M96+O96</f>
        <v>1.4500000000000002</v>
      </c>
      <c r="R96" s="14">
        <v>0</v>
      </c>
    </row>
    <row r="97" spans="1:18" ht="22.5" x14ac:dyDescent="0.25">
      <c r="A97" s="15" t="s">
        <v>156</v>
      </c>
      <c r="B97" s="19" t="s">
        <v>157</v>
      </c>
      <c r="C97" s="17" t="s">
        <v>33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f t="shared" si="20"/>
        <v>0</v>
      </c>
      <c r="R97" s="14">
        <v>0</v>
      </c>
    </row>
    <row r="98" spans="1:18" x14ac:dyDescent="0.25">
      <c r="A98" s="15" t="s">
        <v>158</v>
      </c>
      <c r="B98" s="24" t="s">
        <v>159</v>
      </c>
      <c r="C98" s="17" t="s">
        <v>33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f t="shared" si="20"/>
        <v>0</v>
      </c>
      <c r="R98" s="14">
        <v>0</v>
      </c>
    </row>
    <row r="99" spans="1:18" x14ac:dyDescent="0.25">
      <c r="A99" s="15" t="s">
        <v>160</v>
      </c>
      <c r="B99" s="19" t="s">
        <v>161</v>
      </c>
      <c r="C99" s="17" t="s">
        <v>33</v>
      </c>
      <c r="D99" s="13">
        <v>0.7</v>
      </c>
      <c r="E99" s="13">
        <v>0.31</v>
      </c>
      <c r="F99" s="13">
        <v>0.32</v>
      </c>
      <c r="G99" s="13">
        <v>0.3</v>
      </c>
      <c r="H99" s="13">
        <v>0</v>
      </c>
      <c r="I99" s="13">
        <v>0.3</v>
      </c>
      <c r="J99" s="13">
        <v>0</v>
      </c>
      <c r="K99" s="13">
        <v>0.3</v>
      </c>
      <c r="L99" s="13">
        <v>0</v>
      </c>
      <c r="M99" s="13">
        <v>0.3</v>
      </c>
      <c r="N99" s="13">
        <v>0</v>
      </c>
      <c r="O99" s="13">
        <v>0.3</v>
      </c>
      <c r="P99" s="13">
        <v>0</v>
      </c>
      <c r="Q99" s="13">
        <f t="shared" si="20"/>
        <v>1.5</v>
      </c>
      <c r="R99" s="14">
        <v>0</v>
      </c>
    </row>
    <row r="100" spans="1:18" x14ac:dyDescent="0.25">
      <c r="A100" s="20" t="s">
        <v>162</v>
      </c>
      <c r="B100" s="23" t="s">
        <v>117</v>
      </c>
      <c r="C100" s="22" t="s">
        <v>33</v>
      </c>
      <c r="D100" s="13">
        <f>SUM(D101:D103)</f>
        <v>1.63</v>
      </c>
      <c r="E100" s="13">
        <f t="shared" ref="E100:F100" si="34">SUM(E101:E103)</f>
        <v>1.3</v>
      </c>
      <c r="F100" s="13">
        <f t="shared" si="34"/>
        <v>2.0299999999999998</v>
      </c>
      <c r="G100" s="13">
        <f t="shared" ref="G100" si="35">SUM(G101:G103)</f>
        <v>1.97</v>
      </c>
      <c r="H100" s="13">
        <f t="shared" ref="H100" si="36">SUM(H101:H103)</f>
        <v>0</v>
      </c>
      <c r="I100" s="13">
        <f t="shared" ref="I100" si="37">SUM(I101:I103)</f>
        <v>1.75</v>
      </c>
      <c r="J100" s="13">
        <f t="shared" ref="J100" si="38">SUM(J101:J103)</f>
        <v>0</v>
      </c>
      <c r="K100" s="13">
        <f t="shared" ref="K100" si="39">SUM(K101:K103)</f>
        <v>1.4</v>
      </c>
      <c r="L100" s="13">
        <f t="shared" ref="L100" si="40">SUM(L101:L103)</f>
        <v>0</v>
      </c>
      <c r="M100" s="13">
        <f t="shared" ref="M100" si="41">SUM(M101:M103)</f>
        <v>1.44</v>
      </c>
      <c r="N100" s="13">
        <f t="shared" ref="N100" si="42">SUM(N101:N103)</f>
        <v>0</v>
      </c>
      <c r="O100" s="13">
        <f t="shared" ref="O100" si="43">SUM(O101:O103)</f>
        <v>1.46</v>
      </c>
      <c r="P100" s="13">
        <f t="shared" ref="P100" si="44">SUM(P101:P103)</f>
        <v>0</v>
      </c>
      <c r="Q100" s="13">
        <f t="shared" ref="Q100" si="45">SUM(Q101:Q103)</f>
        <v>8.02</v>
      </c>
      <c r="R100" s="13">
        <f t="shared" ref="R100" si="46">SUM(R101:R103)</f>
        <v>0</v>
      </c>
    </row>
    <row r="101" spans="1:18" x14ac:dyDescent="0.25">
      <c r="A101" s="15" t="s">
        <v>163</v>
      </c>
      <c r="B101" s="19" t="s">
        <v>164</v>
      </c>
      <c r="C101" s="17" t="s">
        <v>33</v>
      </c>
      <c r="D101" s="13">
        <v>1.48</v>
      </c>
      <c r="E101" s="13">
        <v>1.1000000000000001</v>
      </c>
      <c r="F101" s="13">
        <v>1.1399999999999999</v>
      </c>
      <c r="G101" s="13">
        <v>1.1599999999999999</v>
      </c>
      <c r="H101" s="13">
        <v>0</v>
      </c>
      <c r="I101" s="13">
        <v>1.18</v>
      </c>
      <c r="J101" s="13">
        <v>0</v>
      </c>
      <c r="K101" s="13">
        <v>1.2</v>
      </c>
      <c r="L101" s="13">
        <v>0</v>
      </c>
      <c r="M101" s="13">
        <v>1.24</v>
      </c>
      <c r="N101" s="13">
        <v>0</v>
      </c>
      <c r="O101" s="13">
        <v>1.26</v>
      </c>
      <c r="P101" s="13">
        <v>0</v>
      </c>
      <c r="Q101" s="13">
        <f t="shared" si="20"/>
        <v>6.04</v>
      </c>
      <c r="R101" s="14">
        <v>0</v>
      </c>
    </row>
    <row r="102" spans="1:18" x14ac:dyDescent="0.25">
      <c r="A102" s="15" t="s">
        <v>165</v>
      </c>
      <c r="B102" s="19" t="s">
        <v>166</v>
      </c>
      <c r="C102" s="17" t="s">
        <v>33</v>
      </c>
      <c r="D102" s="13">
        <v>0.15</v>
      </c>
      <c r="E102" s="13">
        <v>0.2</v>
      </c>
      <c r="F102" s="13">
        <v>0.89</v>
      </c>
      <c r="G102" s="13">
        <v>0.81</v>
      </c>
      <c r="H102" s="13">
        <v>0</v>
      </c>
      <c r="I102" s="13">
        <v>0.56999999999999995</v>
      </c>
      <c r="J102" s="13">
        <v>0</v>
      </c>
      <c r="K102" s="13">
        <v>0.2</v>
      </c>
      <c r="L102" s="13">
        <v>0</v>
      </c>
      <c r="M102" s="13">
        <v>0.2</v>
      </c>
      <c r="N102" s="13">
        <v>0</v>
      </c>
      <c r="O102" s="13">
        <v>0.2</v>
      </c>
      <c r="P102" s="13">
        <v>0</v>
      </c>
      <c r="Q102" s="13">
        <f t="shared" si="20"/>
        <v>1.9799999999999998</v>
      </c>
      <c r="R102" s="14">
        <v>0</v>
      </c>
    </row>
    <row r="103" spans="1:18" ht="22.5" x14ac:dyDescent="0.25">
      <c r="A103" s="15" t="s">
        <v>167</v>
      </c>
      <c r="B103" s="19" t="s">
        <v>168</v>
      </c>
      <c r="C103" s="17" t="s">
        <v>33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f t="shared" si="20"/>
        <v>0</v>
      </c>
      <c r="R103" s="14">
        <v>0</v>
      </c>
    </row>
    <row r="104" spans="1:18" x14ac:dyDescent="0.25">
      <c r="A104" s="28" t="s">
        <v>169</v>
      </c>
      <c r="B104" s="24" t="s">
        <v>159</v>
      </c>
      <c r="C104" s="17" t="s">
        <v>33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f t="shared" si="20"/>
        <v>0</v>
      </c>
      <c r="R104" s="14">
        <v>0</v>
      </c>
    </row>
    <row r="105" spans="1:18" ht="22.5" x14ac:dyDescent="0.25">
      <c r="A105" s="15" t="s">
        <v>170</v>
      </c>
      <c r="B105" s="19" t="s">
        <v>171</v>
      </c>
      <c r="C105" s="17" t="s">
        <v>33</v>
      </c>
      <c r="D105" s="13">
        <v>1.1399999999999999</v>
      </c>
      <c r="E105" s="13">
        <v>1.74</v>
      </c>
      <c r="F105" s="13">
        <v>1.44</v>
      </c>
      <c r="G105" s="13">
        <v>1.49</v>
      </c>
      <c r="H105" s="13">
        <v>0</v>
      </c>
      <c r="I105" s="13">
        <v>1.55</v>
      </c>
      <c r="J105" s="13">
        <v>0</v>
      </c>
      <c r="K105" s="13">
        <v>1.61</v>
      </c>
      <c r="L105" s="13">
        <v>0</v>
      </c>
      <c r="M105" s="13">
        <v>1.68</v>
      </c>
      <c r="N105" s="13">
        <v>0</v>
      </c>
      <c r="O105" s="13">
        <v>1.74</v>
      </c>
      <c r="P105" s="13">
        <v>0</v>
      </c>
      <c r="Q105" s="13">
        <f t="shared" si="20"/>
        <v>8.07</v>
      </c>
      <c r="R105" s="14">
        <v>0</v>
      </c>
    </row>
    <row r="106" spans="1:18" ht="45" x14ac:dyDescent="0.25">
      <c r="A106" s="20" t="s">
        <v>172</v>
      </c>
      <c r="B106" s="29" t="s">
        <v>173</v>
      </c>
      <c r="C106" s="22" t="s">
        <v>33</v>
      </c>
      <c r="D106" s="13">
        <f>SUM(D107:D120)</f>
        <v>14.84</v>
      </c>
      <c r="E106" s="13">
        <f>SUM(E107:E120)</f>
        <v>15.39</v>
      </c>
      <c r="F106" s="13">
        <f>SUM(F107:F120)</f>
        <v>7.9700000000000006</v>
      </c>
      <c r="G106" s="13">
        <f>SUM(G107:G120)</f>
        <v>8.26</v>
      </c>
      <c r="H106" s="13">
        <f t="shared" ref="H106:Q106" si="47">SUM(H107:H120)</f>
        <v>0</v>
      </c>
      <c r="I106" s="13">
        <f t="shared" si="47"/>
        <v>8.59</v>
      </c>
      <c r="J106" s="13">
        <f t="shared" si="47"/>
        <v>0</v>
      </c>
      <c r="K106" s="13">
        <f t="shared" si="47"/>
        <v>8.94</v>
      </c>
      <c r="L106" s="13">
        <f t="shared" si="47"/>
        <v>0</v>
      </c>
      <c r="M106" s="13">
        <f t="shared" si="47"/>
        <v>9.3000000000000007</v>
      </c>
      <c r="N106" s="13">
        <f t="shared" si="47"/>
        <v>0</v>
      </c>
      <c r="O106" s="13">
        <f t="shared" si="47"/>
        <v>9.67</v>
      </c>
      <c r="P106" s="13">
        <f t="shared" si="47"/>
        <v>0</v>
      </c>
      <c r="Q106" s="13">
        <f t="shared" si="47"/>
        <v>44.76</v>
      </c>
      <c r="R106" s="13">
        <f t="shared" ref="R106" si="48">SUM(R107:R120)</f>
        <v>0</v>
      </c>
    </row>
    <row r="107" spans="1:18" ht="45" x14ac:dyDescent="0.25">
      <c r="A107" s="15" t="s">
        <v>174</v>
      </c>
      <c r="B107" s="18" t="s">
        <v>175</v>
      </c>
      <c r="C107" s="17" t="s">
        <v>33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f t="shared" si="20"/>
        <v>0</v>
      </c>
      <c r="R107" s="14">
        <v>0</v>
      </c>
    </row>
    <row r="108" spans="1:18" ht="45" x14ac:dyDescent="0.25">
      <c r="A108" s="15" t="s">
        <v>176</v>
      </c>
      <c r="B108" s="19" t="s">
        <v>37</v>
      </c>
      <c r="C108" s="17" t="s">
        <v>33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f t="shared" si="20"/>
        <v>0</v>
      </c>
      <c r="R108" s="14">
        <v>0</v>
      </c>
    </row>
    <row r="109" spans="1:18" ht="45" x14ac:dyDescent="0.25">
      <c r="A109" s="15" t="s">
        <v>177</v>
      </c>
      <c r="B109" s="19" t="s">
        <v>39</v>
      </c>
      <c r="C109" s="17" t="s">
        <v>33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f t="shared" si="20"/>
        <v>0</v>
      </c>
      <c r="R109" s="14">
        <v>0</v>
      </c>
    </row>
    <row r="110" spans="1:18" ht="45" x14ac:dyDescent="0.25">
      <c r="A110" s="15" t="s">
        <v>178</v>
      </c>
      <c r="B110" s="19" t="s">
        <v>41</v>
      </c>
      <c r="C110" s="17" t="s">
        <v>33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f t="shared" si="20"/>
        <v>0</v>
      </c>
      <c r="R110" s="14">
        <v>0</v>
      </c>
    </row>
    <row r="111" spans="1:18" ht="22.5" x14ac:dyDescent="0.25">
      <c r="A111" s="15" t="s">
        <v>179</v>
      </c>
      <c r="B111" s="18" t="s">
        <v>43</v>
      </c>
      <c r="C111" s="17" t="s">
        <v>33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f t="shared" si="20"/>
        <v>0</v>
      </c>
      <c r="R111" s="14">
        <v>0</v>
      </c>
    </row>
    <row r="112" spans="1:18" ht="22.5" x14ac:dyDescent="0.25">
      <c r="A112" s="15" t="s">
        <v>180</v>
      </c>
      <c r="B112" s="18" t="s">
        <v>45</v>
      </c>
      <c r="C112" s="17" t="s">
        <v>33</v>
      </c>
      <c r="D112" s="13">
        <v>8.99</v>
      </c>
      <c r="E112" s="13">
        <v>11.71</v>
      </c>
      <c r="F112" s="13">
        <v>2.35</v>
      </c>
      <c r="G112" s="14">
        <v>2.4300000000000002</v>
      </c>
      <c r="H112" s="14">
        <v>0</v>
      </c>
      <c r="I112" s="14">
        <v>2.5299999999999998</v>
      </c>
      <c r="J112" s="14">
        <v>0</v>
      </c>
      <c r="K112" s="14">
        <v>2.63</v>
      </c>
      <c r="L112" s="14">
        <v>0</v>
      </c>
      <c r="M112" s="14">
        <v>2.74</v>
      </c>
      <c r="N112" s="14">
        <v>0</v>
      </c>
      <c r="O112" s="14">
        <v>2.85</v>
      </c>
      <c r="P112" s="14">
        <v>0</v>
      </c>
      <c r="Q112" s="14">
        <f t="shared" si="20"/>
        <v>13.18</v>
      </c>
      <c r="R112" s="14">
        <v>0</v>
      </c>
    </row>
    <row r="113" spans="1:18" ht="22.5" x14ac:dyDescent="0.25">
      <c r="A113" s="15" t="s">
        <v>181</v>
      </c>
      <c r="B113" s="18" t="s">
        <v>47</v>
      </c>
      <c r="C113" s="17" t="s">
        <v>33</v>
      </c>
      <c r="D113" s="13">
        <v>0</v>
      </c>
      <c r="E113" s="13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f t="shared" si="20"/>
        <v>0</v>
      </c>
      <c r="R113" s="14">
        <v>0</v>
      </c>
    </row>
    <row r="114" spans="1:18" ht="22.5" x14ac:dyDescent="0.25">
      <c r="A114" s="15" t="s">
        <v>182</v>
      </c>
      <c r="B114" s="18" t="s">
        <v>49</v>
      </c>
      <c r="C114" s="17" t="s">
        <v>33</v>
      </c>
      <c r="D114" s="13">
        <v>0.09</v>
      </c>
      <c r="E114" s="13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f t="shared" si="20"/>
        <v>0</v>
      </c>
      <c r="R114" s="14">
        <v>0</v>
      </c>
    </row>
    <row r="115" spans="1:18" ht="22.5" x14ac:dyDescent="0.25">
      <c r="A115" s="15" t="s">
        <v>183</v>
      </c>
      <c r="B115" s="18" t="s">
        <v>51</v>
      </c>
      <c r="C115" s="17" t="s">
        <v>33</v>
      </c>
      <c r="D115" s="13">
        <v>0</v>
      </c>
      <c r="E115" s="13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f t="shared" si="20"/>
        <v>0</v>
      </c>
      <c r="R115" s="14">
        <v>0</v>
      </c>
    </row>
    <row r="116" spans="1:18" ht="22.5" x14ac:dyDescent="0.25">
      <c r="A116" s="15" t="s">
        <v>184</v>
      </c>
      <c r="B116" s="18" t="s">
        <v>74</v>
      </c>
      <c r="C116" s="17" t="s">
        <v>33</v>
      </c>
      <c r="D116" s="13">
        <v>0</v>
      </c>
      <c r="E116" s="13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f t="shared" si="20"/>
        <v>0</v>
      </c>
      <c r="R116" s="14">
        <v>0</v>
      </c>
    </row>
    <row r="117" spans="1:18" ht="45" x14ac:dyDescent="0.25">
      <c r="A117" s="15" t="s">
        <v>185</v>
      </c>
      <c r="B117" s="18" t="s">
        <v>55</v>
      </c>
      <c r="C117" s="17" t="s">
        <v>33</v>
      </c>
      <c r="D117" s="13">
        <f>SUM(D118:D119)</f>
        <v>0</v>
      </c>
      <c r="E117" s="13">
        <f>SUM(E118:E119)</f>
        <v>0</v>
      </c>
      <c r="F117" s="14">
        <f t="shared" ref="F117:R117" si="49">SUM(F118:F119)</f>
        <v>0</v>
      </c>
      <c r="G117" s="14">
        <f t="shared" si="49"/>
        <v>0</v>
      </c>
      <c r="H117" s="14">
        <f t="shared" si="49"/>
        <v>0</v>
      </c>
      <c r="I117" s="14">
        <f t="shared" si="49"/>
        <v>0</v>
      </c>
      <c r="J117" s="14">
        <f t="shared" si="49"/>
        <v>0</v>
      </c>
      <c r="K117" s="14">
        <f>SUM(K118:K119)</f>
        <v>0</v>
      </c>
      <c r="L117" s="14">
        <f>SUM(L118:L119)</f>
        <v>0</v>
      </c>
      <c r="M117" s="14">
        <f>SUM(M118:M119)</f>
        <v>0</v>
      </c>
      <c r="N117" s="14">
        <f>SUM(N118:N119)</f>
        <v>0</v>
      </c>
      <c r="O117" s="14">
        <f t="shared" si="49"/>
        <v>0</v>
      </c>
      <c r="P117" s="14">
        <f t="shared" si="49"/>
        <v>0</v>
      </c>
      <c r="Q117" s="14">
        <f t="shared" si="20"/>
        <v>0</v>
      </c>
      <c r="R117" s="14">
        <f t="shared" si="49"/>
        <v>0</v>
      </c>
    </row>
    <row r="118" spans="1:18" ht="22.5" x14ac:dyDescent="0.25">
      <c r="A118" s="15" t="s">
        <v>186</v>
      </c>
      <c r="B118" s="19" t="s">
        <v>57</v>
      </c>
      <c r="C118" s="17" t="s">
        <v>33</v>
      </c>
      <c r="D118" s="13">
        <v>0</v>
      </c>
      <c r="E118" s="13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f t="shared" si="20"/>
        <v>0</v>
      </c>
      <c r="R118" s="14">
        <v>0</v>
      </c>
    </row>
    <row r="119" spans="1:18" x14ac:dyDescent="0.25">
      <c r="A119" s="15" t="s">
        <v>187</v>
      </c>
      <c r="B119" s="19" t="s">
        <v>59</v>
      </c>
      <c r="C119" s="17" t="s">
        <v>33</v>
      </c>
      <c r="D119" s="13">
        <v>0</v>
      </c>
      <c r="E119" s="13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f t="shared" si="20"/>
        <v>0</v>
      </c>
      <c r="R119" s="14">
        <v>0</v>
      </c>
    </row>
    <row r="120" spans="1:18" x14ac:dyDescent="0.25">
      <c r="A120" s="15" t="s">
        <v>188</v>
      </c>
      <c r="B120" s="18" t="s">
        <v>61</v>
      </c>
      <c r="C120" s="17" t="s">
        <v>33</v>
      </c>
      <c r="D120" s="13">
        <v>5.76</v>
      </c>
      <c r="E120" s="13">
        <v>3.68</v>
      </c>
      <c r="F120" s="13">
        <v>5.62</v>
      </c>
      <c r="G120" s="14">
        <v>5.83</v>
      </c>
      <c r="H120" s="14">
        <v>0</v>
      </c>
      <c r="I120" s="14">
        <v>6.06</v>
      </c>
      <c r="J120" s="14">
        <v>0</v>
      </c>
      <c r="K120" s="14">
        <v>6.31</v>
      </c>
      <c r="L120" s="14">
        <v>0</v>
      </c>
      <c r="M120" s="14">
        <v>6.56</v>
      </c>
      <c r="N120" s="14">
        <v>0</v>
      </c>
      <c r="O120" s="14">
        <v>6.82</v>
      </c>
      <c r="P120" s="14">
        <v>0</v>
      </c>
      <c r="Q120" s="14">
        <f t="shared" si="20"/>
        <v>31.58</v>
      </c>
      <c r="R120" s="14">
        <v>0</v>
      </c>
    </row>
    <row r="121" spans="1:18" x14ac:dyDescent="0.25">
      <c r="A121" s="20" t="s">
        <v>189</v>
      </c>
      <c r="B121" s="21" t="s">
        <v>190</v>
      </c>
      <c r="C121" s="22" t="s">
        <v>33</v>
      </c>
      <c r="D121" s="13">
        <f t="shared" ref="D121:R121" si="50">SUM(D122:D135)</f>
        <v>3.25</v>
      </c>
      <c r="E121" s="13">
        <f t="shared" si="50"/>
        <v>3.29</v>
      </c>
      <c r="F121" s="13">
        <f t="shared" si="50"/>
        <v>1.59</v>
      </c>
      <c r="G121" s="13">
        <f t="shared" si="50"/>
        <v>1.65</v>
      </c>
      <c r="H121" s="13">
        <f t="shared" si="50"/>
        <v>0</v>
      </c>
      <c r="I121" s="13">
        <f t="shared" si="50"/>
        <v>1.72</v>
      </c>
      <c r="J121" s="13">
        <f t="shared" si="50"/>
        <v>0</v>
      </c>
      <c r="K121" s="13">
        <f>SUM(K122:K135)</f>
        <v>1.79</v>
      </c>
      <c r="L121" s="13">
        <f>SUM(L122:L135)</f>
        <v>0</v>
      </c>
      <c r="M121" s="13">
        <f>SUM(M122:M135)</f>
        <v>1.86</v>
      </c>
      <c r="N121" s="13">
        <f>SUM(N122:N135)</f>
        <v>0</v>
      </c>
      <c r="O121" s="13">
        <f t="shared" si="50"/>
        <v>1.9300000000000002</v>
      </c>
      <c r="P121" s="13">
        <f t="shared" si="50"/>
        <v>0</v>
      </c>
      <c r="Q121" s="13">
        <f t="shared" si="50"/>
        <v>8.9499999999999993</v>
      </c>
      <c r="R121" s="13">
        <f t="shared" si="50"/>
        <v>0</v>
      </c>
    </row>
    <row r="122" spans="1:18" ht="33.75" x14ac:dyDescent="0.25">
      <c r="A122" s="15" t="s">
        <v>191</v>
      </c>
      <c r="B122" s="18" t="s">
        <v>35</v>
      </c>
      <c r="C122" s="17" t="s">
        <v>33</v>
      </c>
      <c r="D122" s="13">
        <f>SUM(D123:D125)</f>
        <v>0</v>
      </c>
      <c r="E122" s="13">
        <f t="shared" ref="E122:R122" si="51">SUM(E123:E125)</f>
        <v>0</v>
      </c>
      <c r="F122" s="14">
        <f t="shared" si="51"/>
        <v>0</v>
      </c>
      <c r="G122" s="14">
        <f t="shared" si="51"/>
        <v>0</v>
      </c>
      <c r="H122" s="14">
        <f t="shared" si="51"/>
        <v>0</v>
      </c>
      <c r="I122" s="14">
        <f t="shared" si="51"/>
        <v>0</v>
      </c>
      <c r="J122" s="14">
        <f t="shared" si="51"/>
        <v>0</v>
      </c>
      <c r="K122" s="14">
        <f>SUM(K123:K125)</f>
        <v>0</v>
      </c>
      <c r="L122" s="14">
        <f>SUM(L123:L125)</f>
        <v>0</v>
      </c>
      <c r="M122" s="14">
        <f>SUM(M123:M125)</f>
        <v>0</v>
      </c>
      <c r="N122" s="14">
        <f>SUM(N123:N125)</f>
        <v>0</v>
      </c>
      <c r="O122" s="14">
        <f t="shared" si="51"/>
        <v>0</v>
      </c>
      <c r="P122" s="14">
        <f t="shared" si="51"/>
        <v>0</v>
      </c>
      <c r="Q122" s="14">
        <f t="shared" si="20"/>
        <v>0</v>
      </c>
      <c r="R122" s="14">
        <f t="shared" si="51"/>
        <v>0</v>
      </c>
    </row>
    <row r="123" spans="1:18" ht="45" x14ac:dyDescent="0.25">
      <c r="A123" s="15" t="s">
        <v>192</v>
      </c>
      <c r="B123" s="19" t="s">
        <v>193</v>
      </c>
      <c r="C123" s="17" t="s">
        <v>33</v>
      </c>
      <c r="D123" s="13">
        <v>0</v>
      </c>
      <c r="E123" s="13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f t="shared" si="20"/>
        <v>0</v>
      </c>
      <c r="R123" s="14">
        <v>0</v>
      </c>
    </row>
    <row r="124" spans="1:18" ht="45" x14ac:dyDescent="0.25">
      <c r="A124" s="15" t="s">
        <v>194</v>
      </c>
      <c r="B124" s="19" t="s">
        <v>195</v>
      </c>
      <c r="C124" s="17" t="s">
        <v>33</v>
      </c>
      <c r="D124" s="13">
        <v>0</v>
      </c>
      <c r="E124" s="13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f t="shared" si="20"/>
        <v>0</v>
      </c>
      <c r="R124" s="14">
        <v>0</v>
      </c>
    </row>
    <row r="125" spans="1:18" ht="45" x14ac:dyDescent="0.25">
      <c r="A125" s="15" t="s">
        <v>196</v>
      </c>
      <c r="B125" s="19" t="s">
        <v>197</v>
      </c>
      <c r="C125" s="17" t="s">
        <v>33</v>
      </c>
      <c r="D125" s="13">
        <v>0</v>
      </c>
      <c r="E125" s="13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f t="shared" si="20"/>
        <v>0</v>
      </c>
      <c r="R125" s="14">
        <v>0</v>
      </c>
    </row>
    <row r="126" spans="1:18" ht="22.5" x14ac:dyDescent="0.25">
      <c r="A126" s="15" t="s">
        <v>198</v>
      </c>
      <c r="B126" s="18" t="s">
        <v>199</v>
      </c>
      <c r="C126" s="17" t="s">
        <v>33</v>
      </c>
      <c r="D126" s="13">
        <v>0</v>
      </c>
      <c r="E126" s="13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f t="shared" si="20"/>
        <v>0</v>
      </c>
      <c r="R126" s="14">
        <v>0</v>
      </c>
    </row>
    <row r="127" spans="1:18" ht="22.5" x14ac:dyDescent="0.25">
      <c r="A127" s="15" t="s">
        <v>200</v>
      </c>
      <c r="B127" s="18" t="s">
        <v>201</v>
      </c>
      <c r="C127" s="17" t="s">
        <v>33</v>
      </c>
      <c r="D127" s="13">
        <v>1.96</v>
      </c>
      <c r="E127" s="13">
        <v>2.34</v>
      </c>
      <c r="F127" s="13">
        <v>0.47</v>
      </c>
      <c r="G127" s="14">
        <v>0.49</v>
      </c>
      <c r="H127" s="14">
        <v>0</v>
      </c>
      <c r="I127" s="14">
        <v>0.51</v>
      </c>
      <c r="J127" s="14">
        <v>0</v>
      </c>
      <c r="K127" s="14">
        <v>0.53</v>
      </c>
      <c r="L127" s="14">
        <v>0</v>
      </c>
      <c r="M127" s="14">
        <v>0.55000000000000004</v>
      </c>
      <c r="N127" s="14">
        <v>0</v>
      </c>
      <c r="O127" s="14">
        <v>0.56999999999999995</v>
      </c>
      <c r="P127" s="14">
        <v>0</v>
      </c>
      <c r="Q127" s="14">
        <f t="shared" si="20"/>
        <v>2.65</v>
      </c>
      <c r="R127" s="14">
        <v>0</v>
      </c>
    </row>
    <row r="128" spans="1:18" ht="22.5" x14ac:dyDescent="0.25">
      <c r="A128" s="15" t="s">
        <v>202</v>
      </c>
      <c r="B128" s="18" t="s">
        <v>203</v>
      </c>
      <c r="C128" s="17" t="s">
        <v>33</v>
      </c>
      <c r="D128" s="13">
        <v>0</v>
      </c>
      <c r="E128" s="13">
        <v>0</v>
      </c>
      <c r="F128" s="13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f t="shared" si="20"/>
        <v>0</v>
      </c>
      <c r="R128" s="14">
        <v>0</v>
      </c>
    </row>
    <row r="129" spans="1:18" ht="22.5" x14ac:dyDescent="0.25">
      <c r="A129" s="15" t="s">
        <v>204</v>
      </c>
      <c r="B129" s="18" t="s">
        <v>205</v>
      </c>
      <c r="C129" s="17" t="s">
        <v>33</v>
      </c>
      <c r="D129" s="13">
        <v>0.02</v>
      </c>
      <c r="E129" s="13">
        <v>0</v>
      </c>
      <c r="F129" s="13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f t="shared" si="20"/>
        <v>0</v>
      </c>
      <c r="R129" s="14">
        <v>0</v>
      </c>
    </row>
    <row r="130" spans="1:18" ht="22.5" x14ac:dyDescent="0.25">
      <c r="A130" s="15" t="s">
        <v>206</v>
      </c>
      <c r="B130" s="18" t="s">
        <v>207</v>
      </c>
      <c r="C130" s="17" t="s">
        <v>33</v>
      </c>
      <c r="D130" s="13">
        <v>0</v>
      </c>
      <c r="E130" s="13">
        <v>0</v>
      </c>
      <c r="F130" s="13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f t="shared" si="20"/>
        <v>0</v>
      </c>
      <c r="R130" s="14">
        <v>0</v>
      </c>
    </row>
    <row r="131" spans="1:18" ht="22.5" x14ac:dyDescent="0.25">
      <c r="A131" s="15" t="s">
        <v>208</v>
      </c>
      <c r="B131" s="18" t="s">
        <v>209</v>
      </c>
      <c r="C131" s="17" t="s">
        <v>33</v>
      </c>
      <c r="D131" s="13">
        <v>0</v>
      </c>
      <c r="E131" s="13">
        <v>0</v>
      </c>
      <c r="F131" s="13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f t="shared" si="20"/>
        <v>0</v>
      </c>
      <c r="R131" s="14">
        <v>0</v>
      </c>
    </row>
    <row r="132" spans="1:18" ht="45" x14ac:dyDescent="0.25">
      <c r="A132" s="15" t="s">
        <v>210</v>
      </c>
      <c r="B132" s="18" t="s">
        <v>55</v>
      </c>
      <c r="C132" s="17" t="s">
        <v>33</v>
      </c>
      <c r="D132" s="13">
        <v>0</v>
      </c>
      <c r="E132" s="13">
        <v>0</v>
      </c>
      <c r="F132" s="13">
        <f t="shared" ref="F132:R132" si="52">SUM(F133:F134)</f>
        <v>0</v>
      </c>
      <c r="G132" s="14">
        <f t="shared" si="52"/>
        <v>0</v>
      </c>
      <c r="H132" s="14">
        <f t="shared" si="52"/>
        <v>0</v>
      </c>
      <c r="I132" s="14">
        <f t="shared" si="52"/>
        <v>0</v>
      </c>
      <c r="J132" s="14">
        <f t="shared" si="52"/>
        <v>0</v>
      </c>
      <c r="K132" s="14">
        <f>SUM(K133:K134)</f>
        <v>0</v>
      </c>
      <c r="L132" s="14">
        <f>SUM(L133:L134)</f>
        <v>0</v>
      </c>
      <c r="M132" s="14">
        <f>SUM(M133:M134)</f>
        <v>0</v>
      </c>
      <c r="N132" s="14">
        <f>SUM(N133:N134)</f>
        <v>0</v>
      </c>
      <c r="O132" s="14">
        <f t="shared" si="52"/>
        <v>0</v>
      </c>
      <c r="P132" s="14">
        <f t="shared" si="52"/>
        <v>0</v>
      </c>
      <c r="Q132" s="14">
        <f t="shared" si="20"/>
        <v>0</v>
      </c>
      <c r="R132" s="14">
        <f t="shared" si="52"/>
        <v>0</v>
      </c>
    </row>
    <row r="133" spans="1:18" ht="22.5" x14ac:dyDescent="0.25">
      <c r="A133" s="15" t="s">
        <v>211</v>
      </c>
      <c r="B133" s="19" t="s">
        <v>57</v>
      </c>
      <c r="C133" s="17" t="s">
        <v>33</v>
      </c>
      <c r="D133" s="13">
        <v>0</v>
      </c>
      <c r="E133" s="13">
        <v>0</v>
      </c>
      <c r="F133" s="13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f t="shared" si="20"/>
        <v>0</v>
      </c>
      <c r="R133" s="14">
        <v>0</v>
      </c>
    </row>
    <row r="134" spans="1:18" x14ac:dyDescent="0.25">
      <c r="A134" s="15" t="s">
        <v>212</v>
      </c>
      <c r="B134" s="19" t="s">
        <v>59</v>
      </c>
      <c r="C134" s="17" t="s">
        <v>33</v>
      </c>
      <c r="D134" s="13">
        <v>0</v>
      </c>
      <c r="E134" s="13">
        <v>0</v>
      </c>
      <c r="F134" s="13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f t="shared" si="20"/>
        <v>0</v>
      </c>
      <c r="R134" s="14">
        <v>0</v>
      </c>
    </row>
    <row r="135" spans="1:18" x14ac:dyDescent="0.25">
      <c r="A135" s="15" t="s">
        <v>213</v>
      </c>
      <c r="B135" s="18" t="s">
        <v>214</v>
      </c>
      <c r="C135" s="17" t="s">
        <v>33</v>
      </c>
      <c r="D135" s="13">
        <v>1.27</v>
      </c>
      <c r="E135" s="13">
        <v>0.95</v>
      </c>
      <c r="F135" s="13">
        <v>1.1200000000000001</v>
      </c>
      <c r="G135" s="14">
        <v>1.1599999999999999</v>
      </c>
      <c r="H135" s="14">
        <v>0</v>
      </c>
      <c r="I135" s="14">
        <v>1.21</v>
      </c>
      <c r="J135" s="14">
        <v>0</v>
      </c>
      <c r="K135" s="14">
        <v>1.26</v>
      </c>
      <c r="L135" s="14">
        <v>0</v>
      </c>
      <c r="M135" s="14">
        <v>1.31</v>
      </c>
      <c r="N135" s="14">
        <v>0</v>
      </c>
      <c r="O135" s="14">
        <v>1.36</v>
      </c>
      <c r="P135" s="14">
        <v>0</v>
      </c>
      <c r="Q135" s="14">
        <f t="shared" si="20"/>
        <v>6.3</v>
      </c>
      <c r="R135" s="14">
        <v>0</v>
      </c>
    </row>
    <row r="136" spans="1:18" ht="22.5" x14ac:dyDescent="0.25">
      <c r="A136" s="20" t="s">
        <v>215</v>
      </c>
      <c r="B136" s="21" t="s">
        <v>216</v>
      </c>
      <c r="C136" s="22" t="s">
        <v>33</v>
      </c>
      <c r="D136" s="13">
        <f t="shared" ref="D136:R136" si="53">SUM(D137:D150)</f>
        <v>11.58</v>
      </c>
      <c r="E136" s="13">
        <f t="shared" si="53"/>
        <v>12.040000000000001</v>
      </c>
      <c r="F136" s="13">
        <f>SUM(F137:F150)</f>
        <v>6.38</v>
      </c>
      <c r="G136" s="13">
        <f t="shared" si="53"/>
        <v>6.65</v>
      </c>
      <c r="H136" s="13">
        <f t="shared" si="53"/>
        <v>0</v>
      </c>
      <c r="I136" s="13">
        <f t="shared" si="53"/>
        <v>6.879999999999999</v>
      </c>
      <c r="J136" s="13">
        <f t="shared" si="53"/>
        <v>0</v>
      </c>
      <c r="K136" s="13">
        <f>SUM(K137:K150)</f>
        <v>7.16</v>
      </c>
      <c r="L136" s="13">
        <f>SUM(L137:L150)</f>
        <v>0</v>
      </c>
      <c r="M136" s="13">
        <f>SUM(M137:M150)</f>
        <v>7.4399999999999995</v>
      </c>
      <c r="N136" s="13">
        <f>SUM(N137:N150)</f>
        <v>0</v>
      </c>
      <c r="O136" s="13">
        <f t="shared" si="53"/>
        <v>7.74</v>
      </c>
      <c r="P136" s="13">
        <f t="shared" si="53"/>
        <v>0</v>
      </c>
      <c r="Q136" s="14">
        <f t="shared" si="20"/>
        <v>35.869999999999997</v>
      </c>
      <c r="R136" s="13">
        <f t="shared" si="53"/>
        <v>0</v>
      </c>
    </row>
    <row r="137" spans="1:18" ht="33.75" x14ac:dyDescent="0.25">
      <c r="A137" s="15" t="s">
        <v>217</v>
      </c>
      <c r="B137" s="18" t="s">
        <v>35</v>
      </c>
      <c r="C137" s="17" t="s">
        <v>33</v>
      </c>
      <c r="D137" s="13">
        <v>0</v>
      </c>
      <c r="E137" s="13">
        <v>0</v>
      </c>
      <c r="F137" s="13">
        <f>SUM(F138:F140)</f>
        <v>0</v>
      </c>
      <c r="G137" s="14">
        <f t="shared" ref="G137:R137" si="54">SUM(G138:G140)</f>
        <v>0</v>
      </c>
      <c r="H137" s="14">
        <f t="shared" si="54"/>
        <v>0</v>
      </c>
      <c r="I137" s="14">
        <f t="shared" si="54"/>
        <v>0</v>
      </c>
      <c r="J137" s="14">
        <f t="shared" si="54"/>
        <v>0</v>
      </c>
      <c r="K137" s="14">
        <f>SUM(K138:K140)</f>
        <v>0</v>
      </c>
      <c r="L137" s="14">
        <f>SUM(L138:L140)</f>
        <v>0</v>
      </c>
      <c r="M137" s="14">
        <f>SUM(M138:M140)</f>
        <v>0</v>
      </c>
      <c r="N137" s="14">
        <f>SUM(N138:N140)</f>
        <v>0</v>
      </c>
      <c r="O137" s="14">
        <f t="shared" si="54"/>
        <v>0</v>
      </c>
      <c r="P137" s="14">
        <f t="shared" si="54"/>
        <v>0</v>
      </c>
      <c r="Q137" s="14">
        <f t="shared" si="20"/>
        <v>0</v>
      </c>
      <c r="R137" s="14">
        <f t="shared" si="54"/>
        <v>0</v>
      </c>
    </row>
    <row r="138" spans="1:18" ht="45" x14ac:dyDescent="0.25">
      <c r="A138" s="15" t="s">
        <v>218</v>
      </c>
      <c r="B138" s="19" t="s">
        <v>37</v>
      </c>
      <c r="C138" s="17" t="s">
        <v>33</v>
      </c>
      <c r="D138" s="13">
        <v>0</v>
      </c>
      <c r="E138" s="13">
        <v>0</v>
      </c>
      <c r="F138" s="13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f t="shared" si="20"/>
        <v>0</v>
      </c>
      <c r="R138" s="14">
        <v>0</v>
      </c>
    </row>
    <row r="139" spans="1:18" ht="45" x14ac:dyDescent="0.25">
      <c r="A139" s="15" t="s">
        <v>219</v>
      </c>
      <c r="B139" s="19" t="s">
        <v>39</v>
      </c>
      <c r="C139" s="17" t="s">
        <v>33</v>
      </c>
      <c r="D139" s="13">
        <v>0</v>
      </c>
      <c r="E139" s="13">
        <v>0</v>
      </c>
      <c r="F139" s="13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f t="shared" si="20"/>
        <v>0</v>
      </c>
      <c r="R139" s="14">
        <v>0</v>
      </c>
    </row>
    <row r="140" spans="1:18" ht="45" x14ac:dyDescent="0.25">
      <c r="A140" s="15" t="s">
        <v>220</v>
      </c>
      <c r="B140" s="19" t="s">
        <v>41</v>
      </c>
      <c r="C140" s="17" t="s">
        <v>33</v>
      </c>
      <c r="D140" s="13">
        <v>0</v>
      </c>
      <c r="E140" s="13">
        <v>0</v>
      </c>
      <c r="F140" s="13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f t="shared" si="20"/>
        <v>0</v>
      </c>
      <c r="R140" s="14">
        <v>0</v>
      </c>
    </row>
    <row r="141" spans="1:18" ht="22.5" x14ac:dyDescent="0.25">
      <c r="A141" s="15" t="s">
        <v>221</v>
      </c>
      <c r="B141" s="18" t="s">
        <v>43</v>
      </c>
      <c r="C141" s="17" t="s">
        <v>33</v>
      </c>
      <c r="D141" s="13">
        <v>0</v>
      </c>
      <c r="E141" s="13">
        <v>0</v>
      </c>
      <c r="F141" s="13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f t="shared" si="20"/>
        <v>0</v>
      </c>
      <c r="R141" s="14">
        <v>0</v>
      </c>
    </row>
    <row r="142" spans="1:18" ht="22.5" x14ac:dyDescent="0.25">
      <c r="A142" s="15" t="s">
        <v>222</v>
      </c>
      <c r="B142" s="18" t="s">
        <v>45</v>
      </c>
      <c r="C142" s="17" t="s">
        <v>33</v>
      </c>
      <c r="D142" s="13">
        <v>7.01</v>
      </c>
      <c r="E142" s="13">
        <v>8.5500000000000007</v>
      </c>
      <c r="F142" s="13">
        <v>1.88</v>
      </c>
      <c r="G142" s="14">
        <v>1.98</v>
      </c>
      <c r="H142" s="14">
        <v>0</v>
      </c>
      <c r="I142" s="14">
        <v>2.0299999999999998</v>
      </c>
      <c r="J142" s="14">
        <v>0</v>
      </c>
      <c r="K142" s="14">
        <v>2.11</v>
      </c>
      <c r="L142" s="14">
        <v>0</v>
      </c>
      <c r="M142" s="14">
        <v>2.19</v>
      </c>
      <c r="N142" s="14">
        <v>0</v>
      </c>
      <c r="O142" s="14">
        <v>2.2799999999999998</v>
      </c>
      <c r="P142" s="14">
        <v>0</v>
      </c>
      <c r="Q142" s="14">
        <f t="shared" si="20"/>
        <v>10.589999999999998</v>
      </c>
      <c r="R142" s="14">
        <v>0</v>
      </c>
    </row>
    <row r="143" spans="1:18" ht="22.5" x14ac:dyDescent="0.25">
      <c r="A143" s="15" t="s">
        <v>223</v>
      </c>
      <c r="B143" s="18" t="s">
        <v>47</v>
      </c>
      <c r="C143" s="17" t="s">
        <v>33</v>
      </c>
      <c r="D143" s="13">
        <v>0</v>
      </c>
      <c r="E143" s="13">
        <v>0</v>
      </c>
      <c r="F143" s="13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f t="shared" si="20"/>
        <v>0</v>
      </c>
      <c r="R143" s="14">
        <v>0</v>
      </c>
    </row>
    <row r="144" spans="1:18" ht="22.5" x14ac:dyDescent="0.25">
      <c r="A144" s="15" t="s">
        <v>224</v>
      </c>
      <c r="B144" s="18" t="s">
        <v>49</v>
      </c>
      <c r="C144" s="17" t="s">
        <v>33</v>
      </c>
      <c r="D144" s="13">
        <v>7.0000000000000007E-2</v>
      </c>
      <c r="E144" s="13">
        <v>0</v>
      </c>
      <c r="F144" s="13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f t="shared" si="20"/>
        <v>0</v>
      </c>
      <c r="R144" s="14">
        <v>0</v>
      </c>
    </row>
    <row r="145" spans="1:18" ht="22.5" x14ac:dyDescent="0.25">
      <c r="A145" s="15" t="s">
        <v>225</v>
      </c>
      <c r="B145" s="18" t="s">
        <v>51</v>
      </c>
      <c r="C145" s="17" t="s">
        <v>33</v>
      </c>
      <c r="D145" s="13">
        <v>0</v>
      </c>
      <c r="E145" s="13">
        <v>0</v>
      </c>
      <c r="F145" s="13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f t="shared" si="20"/>
        <v>0</v>
      </c>
      <c r="R145" s="14">
        <v>0</v>
      </c>
    </row>
    <row r="146" spans="1:18" ht="22.5" x14ac:dyDescent="0.25">
      <c r="A146" s="15" t="s">
        <v>226</v>
      </c>
      <c r="B146" s="18" t="s">
        <v>74</v>
      </c>
      <c r="C146" s="17" t="s">
        <v>33</v>
      </c>
      <c r="D146" s="13">
        <v>0</v>
      </c>
      <c r="E146" s="13">
        <v>0</v>
      </c>
      <c r="F146" s="13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f t="shared" si="20"/>
        <v>0</v>
      </c>
      <c r="R146" s="14">
        <v>0</v>
      </c>
    </row>
    <row r="147" spans="1:18" ht="45" x14ac:dyDescent="0.25">
      <c r="A147" s="15" t="s">
        <v>227</v>
      </c>
      <c r="B147" s="18" t="s">
        <v>55</v>
      </c>
      <c r="C147" s="17" t="s">
        <v>33</v>
      </c>
      <c r="D147" s="13">
        <v>0</v>
      </c>
      <c r="E147" s="13">
        <v>0</v>
      </c>
      <c r="F147" s="13">
        <f t="shared" ref="F147:R147" si="55">SUM(F148:F149)</f>
        <v>0</v>
      </c>
      <c r="G147" s="14">
        <f t="shared" si="55"/>
        <v>0</v>
      </c>
      <c r="H147" s="14">
        <f t="shared" si="55"/>
        <v>0</v>
      </c>
      <c r="I147" s="14">
        <f t="shared" si="55"/>
        <v>0</v>
      </c>
      <c r="J147" s="14">
        <f t="shared" si="55"/>
        <v>0</v>
      </c>
      <c r="K147" s="14">
        <f>SUM(K148:K149)</f>
        <v>0</v>
      </c>
      <c r="L147" s="14">
        <f>SUM(L148:L149)</f>
        <v>0</v>
      </c>
      <c r="M147" s="14">
        <f>SUM(M148:M149)</f>
        <v>0</v>
      </c>
      <c r="N147" s="14">
        <f>SUM(N148:N149)</f>
        <v>0</v>
      </c>
      <c r="O147" s="14">
        <f t="shared" si="55"/>
        <v>0</v>
      </c>
      <c r="P147" s="14">
        <f t="shared" si="55"/>
        <v>0</v>
      </c>
      <c r="Q147" s="14">
        <f t="shared" si="20"/>
        <v>0</v>
      </c>
      <c r="R147" s="14">
        <f t="shared" si="55"/>
        <v>0</v>
      </c>
    </row>
    <row r="148" spans="1:18" ht="22.5" x14ac:dyDescent="0.25">
      <c r="A148" s="15" t="s">
        <v>228</v>
      </c>
      <c r="B148" s="19" t="s">
        <v>57</v>
      </c>
      <c r="C148" s="17" t="s">
        <v>33</v>
      </c>
      <c r="D148" s="13">
        <v>0</v>
      </c>
      <c r="E148" s="13">
        <v>0</v>
      </c>
      <c r="F148" s="13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f t="shared" si="20"/>
        <v>0</v>
      </c>
      <c r="R148" s="14">
        <v>0</v>
      </c>
    </row>
    <row r="149" spans="1:18" x14ac:dyDescent="0.25">
      <c r="A149" s="15" t="s">
        <v>229</v>
      </c>
      <c r="B149" s="19" t="s">
        <v>59</v>
      </c>
      <c r="C149" s="17" t="s">
        <v>33</v>
      </c>
      <c r="D149" s="13">
        <v>0</v>
      </c>
      <c r="E149" s="13">
        <v>0</v>
      </c>
      <c r="F149" s="13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f t="shared" ref="Q149:Q162" si="56">G149+I149+K149+M149+O149</f>
        <v>0</v>
      </c>
      <c r="R149" s="14">
        <v>0</v>
      </c>
    </row>
    <row r="150" spans="1:18" x14ac:dyDescent="0.25">
      <c r="A150" s="15" t="s">
        <v>230</v>
      </c>
      <c r="B150" s="18" t="s">
        <v>61</v>
      </c>
      <c r="C150" s="17" t="s">
        <v>33</v>
      </c>
      <c r="D150" s="13">
        <v>4.5</v>
      </c>
      <c r="E150" s="13">
        <v>3.49</v>
      </c>
      <c r="F150" s="13">
        <v>4.5</v>
      </c>
      <c r="G150" s="14">
        <v>4.67</v>
      </c>
      <c r="H150" s="14">
        <v>0</v>
      </c>
      <c r="I150" s="14">
        <v>4.8499999999999996</v>
      </c>
      <c r="J150" s="14">
        <v>0</v>
      </c>
      <c r="K150" s="14">
        <v>5.05</v>
      </c>
      <c r="L150" s="14">
        <v>0</v>
      </c>
      <c r="M150" s="14">
        <v>5.25</v>
      </c>
      <c r="N150" s="14">
        <v>0</v>
      </c>
      <c r="O150" s="14">
        <v>5.46</v>
      </c>
      <c r="P150" s="14">
        <v>0</v>
      </c>
      <c r="Q150" s="14">
        <f t="shared" si="56"/>
        <v>25.28</v>
      </c>
      <c r="R150" s="14">
        <v>0</v>
      </c>
    </row>
    <row r="151" spans="1:18" ht="22.5" x14ac:dyDescent="0.25">
      <c r="A151" s="20"/>
      <c r="B151" s="21" t="s">
        <v>231</v>
      </c>
      <c r="C151" s="22" t="s">
        <v>33</v>
      </c>
      <c r="D151" s="13">
        <f>D152+D153+D154+D155</f>
        <v>11.58</v>
      </c>
      <c r="E151" s="13">
        <v>12.04</v>
      </c>
      <c r="F151" s="13">
        <v>6.38</v>
      </c>
      <c r="G151" s="13">
        <v>6.65</v>
      </c>
      <c r="H151" s="13">
        <f t="shared" ref="H151:J151" si="57">SUM(H152:H165)</f>
        <v>0</v>
      </c>
      <c r="I151" s="13">
        <v>6.88</v>
      </c>
      <c r="J151" s="13">
        <f t="shared" si="57"/>
        <v>0</v>
      </c>
      <c r="K151" s="13">
        <v>7.16</v>
      </c>
      <c r="L151" s="13">
        <f>SUM(L152:L165)</f>
        <v>0</v>
      </c>
      <c r="M151" s="13">
        <v>7.44</v>
      </c>
      <c r="N151" s="13">
        <f>SUM(N152:N165)</f>
        <v>0</v>
      </c>
      <c r="O151" s="13">
        <v>7.74</v>
      </c>
      <c r="P151" s="13">
        <f t="shared" ref="P151:R151" si="58">SUM(P152:P155)</f>
        <v>0</v>
      </c>
      <c r="Q151" s="13">
        <f t="shared" si="58"/>
        <v>35.870000000000005</v>
      </c>
      <c r="R151" s="13">
        <f t="shared" si="58"/>
        <v>0</v>
      </c>
    </row>
    <row r="152" spans="1:18" x14ac:dyDescent="0.25">
      <c r="A152" s="15" t="s">
        <v>232</v>
      </c>
      <c r="B152" s="18" t="s">
        <v>233</v>
      </c>
      <c r="C152" s="17" t="s">
        <v>33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4">
        <f t="shared" ref="Q152:Q155" si="59">G152+I152+K152+M152+O152</f>
        <v>0</v>
      </c>
      <c r="R152" s="14">
        <v>0</v>
      </c>
    </row>
    <row r="153" spans="1:18" x14ac:dyDescent="0.25">
      <c r="A153" s="15" t="s">
        <v>234</v>
      </c>
      <c r="B153" s="23" t="s">
        <v>235</v>
      </c>
      <c r="C153" s="17" t="s">
        <v>33</v>
      </c>
      <c r="D153" s="13">
        <v>0.84</v>
      </c>
      <c r="E153" s="13">
        <v>0.87</v>
      </c>
      <c r="F153" s="13">
        <v>0.9</v>
      </c>
      <c r="G153" s="13">
        <v>0.92</v>
      </c>
      <c r="H153" s="13">
        <v>0</v>
      </c>
      <c r="I153" s="13">
        <v>0.94</v>
      </c>
      <c r="J153" s="13">
        <v>0</v>
      </c>
      <c r="K153" s="13">
        <v>0.96</v>
      </c>
      <c r="L153" s="13">
        <v>0</v>
      </c>
      <c r="M153" s="13">
        <v>0.98</v>
      </c>
      <c r="N153" s="13">
        <v>0</v>
      </c>
      <c r="O153" s="13">
        <v>1</v>
      </c>
      <c r="P153" s="13">
        <v>0</v>
      </c>
      <c r="Q153" s="14">
        <f t="shared" si="59"/>
        <v>4.8</v>
      </c>
      <c r="R153" s="14">
        <v>0</v>
      </c>
    </row>
    <row r="154" spans="1:18" x14ac:dyDescent="0.25">
      <c r="A154" s="15" t="s">
        <v>236</v>
      </c>
      <c r="B154" s="18" t="s">
        <v>237</v>
      </c>
      <c r="C154" s="17" t="s">
        <v>33</v>
      </c>
      <c r="D154" s="13">
        <v>5.79</v>
      </c>
      <c r="E154" s="13">
        <v>6.02</v>
      </c>
      <c r="F154" s="13">
        <v>3.19</v>
      </c>
      <c r="G154" s="13">
        <v>3.32</v>
      </c>
      <c r="H154" s="13">
        <v>0</v>
      </c>
      <c r="I154" s="13">
        <v>3.44</v>
      </c>
      <c r="J154" s="13">
        <v>0</v>
      </c>
      <c r="K154" s="13">
        <v>3.58</v>
      </c>
      <c r="L154" s="13">
        <v>0</v>
      </c>
      <c r="M154" s="13">
        <v>3.72</v>
      </c>
      <c r="N154" s="13">
        <v>0</v>
      </c>
      <c r="O154" s="13">
        <v>3.87</v>
      </c>
      <c r="P154" s="13">
        <v>0</v>
      </c>
      <c r="Q154" s="14">
        <f t="shared" si="59"/>
        <v>17.93</v>
      </c>
      <c r="R154" s="14">
        <v>0</v>
      </c>
    </row>
    <row r="155" spans="1:18" x14ac:dyDescent="0.25">
      <c r="A155" s="15" t="s">
        <v>238</v>
      </c>
      <c r="B155" s="18" t="s">
        <v>239</v>
      </c>
      <c r="C155" s="17" t="s">
        <v>33</v>
      </c>
      <c r="D155" s="13">
        <v>4.95</v>
      </c>
      <c r="E155" s="13">
        <v>5.15</v>
      </c>
      <c r="F155" s="13">
        <v>2.2899999999999996</v>
      </c>
      <c r="G155" s="13">
        <v>2.4100000000000006</v>
      </c>
      <c r="H155" s="13">
        <v>0</v>
      </c>
      <c r="I155" s="13">
        <v>2.4999999999999996</v>
      </c>
      <c r="J155" s="13">
        <v>0</v>
      </c>
      <c r="K155" s="13">
        <v>2.62</v>
      </c>
      <c r="L155" s="13">
        <v>0</v>
      </c>
      <c r="M155" s="13">
        <v>2.7400000000000007</v>
      </c>
      <c r="N155" s="13">
        <v>0</v>
      </c>
      <c r="O155" s="13">
        <v>2.87</v>
      </c>
      <c r="P155" s="13">
        <v>0</v>
      </c>
      <c r="Q155" s="14">
        <f t="shared" si="59"/>
        <v>13.14</v>
      </c>
      <c r="R155" s="14">
        <v>0</v>
      </c>
    </row>
    <row r="156" spans="1:18" x14ac:dyDescent="0.25">
      <c r="A156" s="20" t="s">
        <v>240</v>
      </c>
      <c r="B156" s="21" t="s">
        <v>125</v>
      </c>
      <c r="C156" s="22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4"/>
      <c r="R156" s="13"/>
    </row>
    <row r="157" spans="1:18" ht="45" x14ac:dyDescent="0.25">
      <c r="A157" s="15" t="s">
        <v>241</v>
      </c>
      <c r="B157" s="30" t="s">
        <v>242</v>
      </c>
      <c r="C157" s="17" t="s">
        <v>33</v>
      </c>
      <c r="D157" s="13">
        <f>SUM(D106,D102,D66)</f>
        <v>21.36</v>
      </c>
      <c r="E157" s="13">
        <f t="shared" ref="E157:R157" si="60">SUM(E106,E102,E66)</f>
        <v>21.77</v>
      </c>
      <c r="F157" s="13">
        <f>SUM(F106,F102,F66)</f>
        <v>16.580000000000002</v>
      </c>
      <c r="G157" s="13">
        <f t="shared" si="60"/>
        <v>16.87</v>
      </c>
      <c r="H157" s="13">
        <f t="shared" si="60"/>
        <v>0</v>
      </c>
      <c r="I157" s="13">
        <f t="shared" si="60"/>
        <v>17.16</v>
      </c>
      <c r="J157" s="13">
        <f t="shared" si="60"/>
        <v>0</v>
      </c>
      <c r="K157" s="13">
        <f>SUM(K106,K102,K66)</f>
        <v>17.339999999999996</v>
      </c>
      <c r="L157" s="13">
        <f>SUM(L106,L102,L66)</f>
        <v>0</v>
      </c>
      <c r="M157" s="13">
        <f>SUM(M106,M102,M66)</f>
        <v>17.8</v>
      </c>
      <c r="N157" s="13">
        <f>SUM(N106,N102,N66)</f>
        <v>0</v>
      </c>
      <c r="O157" s="13">
        <f t="shared" si="60"/>
        <v>18.27</v>
      </c>
      <c r="P157" s="13">
        <f t="shared" si="60"/>
        <v>0</v>
      </c>
      <c r="Q157" s="14">
        <f t="shared" si="56"/>
        <v>87.44</v>
      </c>
      <c r="R157" s="14">
        <f t="shared" si="60"/>
        <v>0</v>
      </c>
    </row>
    <row r="158" spans="1:18" ht="22.5" x14ac:dyDescent="0.25">
      <c r="A158" s="15" t="s">
        <v>243</v>
      </c>
      <c r="B158" s="18" t="s">
        <v>244</v>
      </c>
      <c r="C158" s="17" t="s">
        <v>33</v>
      </c>
      <c r="D158" s="13">
        <v>1.1299999999999999</v>
      </c>
      <c r="E158" s="13">
        <v>1.95</v>
      </c>
      <c r="F158" s="13">
        <v>1.24</v>
      </c>
      <c r="G158" s="13">
        <v>5.15</v>
      </c>
      <c r="H158" s="13">
        <v>0</v>
      </c>
      <c r="I158" s="13">
        <v>2.15</v>
      </c>
      <c r="J158" s="13">
        <v>0</v>
      </c>
      <c r="K158" s="13">
        <v>0</v>
      </c>
      <c r="L158" s="13">
        <v>0</v>
      </c>
      <c r="M158" s="13">
        <v>2.5</v>
      </c>
      <c r="N158" s="13">
        <v>0</v>
      </c>
      <c r="O158" s="13">
        <v>1.2</v>
      </c>
      <c r="P158" s="13">
        <v>0</v>
      </c>
      <c r="Q158" s="14">
        <f t="shared" si="56"/>
        <v>11</v>
      </c>
      <c r="R158" s="14">
        <v>0</v>
      </c>
    </row>
    <row r="159" spans="1:18" ht="22.5" x14ac:dyDescent="0.25">
      <c r="A159" s="15" t="s">
        <v>245</v>
      </c>
      <c r="B159" s="19" t="s">
        <v>246</v>
      </c>
      <c r="C159" s="17" t="s">
        <v>33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4">
        <f t="shared" si="56"/>
        <v>0</v>
      </c>
      <c r="R159" s="14">
        <v>0</v>
      </c>
    </row>
    <row r="160" spans="1:18" ht="22.5" x14ac:dyDescent="0.25">
      <c r="A160" s="15" t="s">
        <v>247</v>
      </c>
      <c r="B160" s="18" t="s">
        <v>248</v>
      </c>
      <c r="C160" s="17" t="s">
        <v>33</v>
      </c>
      <c r="D160" s="13">
        <v>1.95</v>
      </c>
      <c r="E160" s="13">
        <v>1.24</v>
      </c>
      <c r="F160" s="13">
        <v>5.15</v>
      </c>
      <c r="G160" s="13">
        <v>2.15</v>
      </c>
      <c r="H160" s="13">
        <v>0</v>
      </c>
      <c r="I160" s="13">
        <v>0</v>
      </c>
      <c r="J160" s="13">
        <v>0</v>
      </c>
      <c r="K160" s="13">
        <v>2.5</v>
      </c>
      <c r="L160" s="13">
        <v>0</v>
      </c>
      <c r="M160" s="13">
        <v>1.2</v>
      </c>
      <c r="N160" s="13">
        <v>0</v>
      </c>
      <c r="O160" s="13">
        <v>0</v>
      </c>
      <c r="P160" s="13">
        <v>0</v>
      </c>
      <c r="Q160" s="14">
        <f t="shared" si="56"/>
        <v>5.8500000000000005</v>
      </c>
      <c r="R160" s="14">
        <v>0</v>
      </c>
    </row>
    <row r="161" spans="1:18" ht="22.5" x14ac:dyDescent="0.25">
      <c r="A161" s="15" t="s">
        <v>249</v>
      </c>
      <c r="B161" s="19" t="s">
        <v>250</v>
      </c>
      <c r="C161" s="17" t="s">
        <v>33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4">
        <f t="shared" si="56"/>
        <v>0</v>
      </c>
      <c r="R161" s="14">
        <v>0</v>
      </c>
    </row>
    <row r="162" spans="1:18" ht="56.25" x14ac:dyDescent="0.25">
      <c r="A162" s="15" t="s">
        <v>251</v>
      </c>
      <c r="B162" s="18" t="s">
        <v>252</v>
      </c>
      <c r="C162" s="17"/>
      <c r="D162" s="13">
        <f>IF(ISERROR(D160/D157),0,D160/D157)</f>
        <v>9.1292134831460675E-2</v>
      </c>
      <c r="E162" s="13">
        <f t="shared" ref="E162:R162" si="61">IF(ISERROR(E160/E157),0,E160/E157)</f>
        <v>5.6959118052365643E-2</v>
      </c>
      <c r="F162" s="13">
        <f t="shared" si="61"/>
        <v>0.31061519903498191</v>
      </c>
      <c r="G162" s="13">
        <f t="shared" si="61"/>
        <v>0.12744516893894486</v>
      </c>
      <c r="H162" s="13">
        <f t="shared" si="61"/>
        <v>0</v>
      </c>
      <c r="I162" s="13">
        <f t="shared" si="61"/>
        <v>0</v>
      </c>
      <c r="J162" s="13">
        <f t="shared" si="61"/>
        <v>0</v>
      </c>
      <c r="K162" s="13">
        <f>IF(ISERROR(K160/K157),0,K160/K157)</f>
        <v>0.14417531718569784</v>
      </c>
      <c r="L162" s="13">
        <f>IF(ISERROR(L160/L157),0,L160/L157)</f>
        <v>0</v>
      </c>
      <c r="M162" s="13">
        <f>IF(ISERROR(M160/M157),0,M160/M157)</f>
        <v>6.741573033707865E-2</v>
      </c>
      <c r="N162" s="13">
        <f>IF(ISERROR(N160/N157),0,N160/N157)</f>
        <v>0</v>
      </c>
      <c r="O162" s="13">
        <f t="shared" si="61"/>
        <v>0</v>
      </c>
      <c r="P162" s="13">
        <f t="shared" si="61"/>
        <v>0</v>
      </c>
      <c r="Q162" s="14">
        <f t="shared" si="56"/>
        <v>0.33903621646172138</v>
      </c>
      <c r="R162" s="14">
        <f t="shared" si="61"/>
        <v>0</v>
      </c>
    </row>
    <row r="163" spans="1:18" x14ac:dyDescent="0.25">
      <c r="A163" s="59" t="s">
        <v>253</v>
      </c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</row>
    <row r="164" spans="1:18" ht="22.5" x14ac:dyDescent="0.25">
      <c r="A164" s="15" t="s">
        <v>254</v>
      </c>
      <c r="B164" s="16" t="s">
        <v>255</v>
      </c>
      <c r="C164" s="17" t="s">
        <v>33</v>
      </c>
      <c r="D164" s="13">
        <f t="shared" ref="D164:P164" si="62">SUM(D165:D181)</f>
        <v>217.09</v>
      </c>
      <c r="E164" s="13">
        <f t="shared" si="62"/>
        <v>206.81</v>
      </c>
      <c r="F164" s="14">
        <f>SUM(F165:F181)</f>
        <v>191.54000000000002</v>
      </c>
      <c r="G164" s="14">
        <f t="shared" si="62"/>
        <v>199.23000000000002</v>
      </c>
      <c r="H164" s="14">
        <f t="shared" si="62"/>
        <v>0</v>
      </c>
      <c r="I164" s="14">
        <f t="shared" si="62"/>
        <v>203.94</v>
      </c>
      <c r="J164" s="14">
        <f t="shared" si="62"/>
        <v>0</v>
      </c>
      <c r="K164" s="14">
        <f>SUM(K165:K181)</f>
        <v>206.44</v>
      </c>
      <c r="L164" s="14">
        <f>SUM(L165:L181)</f>
        <v>0</v>
      </c>
      <c r="M164" s="14">
        <f>SUM(M165:M181)</f>
        <v>212.22</v>
      </c>
      <c r="N164" s="14">
        <f>SUM(N165:N181)</f>
        <v>0</v>
      </c>
      <c r="O164" s="14">
        <f t="shared" si="62"/>
        <v>218.01999999999998</v>
      </c>
      <c r="P164" s="14">
        <f t="shared" si="62"/>
        <v>0</v>
      </c>
      <c r="Q164" s="14">
        <f>G164+I164+K164+M164+O164</f>
        <v>1039.8499999999999</v>
      </c>
      <c r="R164" s="14">
        <v>0</v>
      </c>
    </row>
    <row r="165" spans="1:18" ht="33.75" x14ac:dyDescent="0.25">
      <c r="A165" s="15" t="s">
        <v>256</v>
      </c>
      <c r="B165" s="18" t="s">
        <v>35</v>
      </c>
      <c r="C165" s="17" t="s">
        <v>33</v>
      </c>
      <c r="D165" s="13">
        <f t="shared" ref="D165:P165" si="63">SUM(D166:D168)</f>
        <v>0</v>
      </c>
      <c r="E165" s="13">
        <f t="shared" si="63"/>
        <v>0</v>
      </c>
      <c r="F165" s="13">
        <f t="shared" si="63"/>
        <v>0</v>
      </c>
      <c r="G165" s="13">
        <f t="shared" si="63"/>
        <v>0</v>
      </c>
      <c r="H165" s="13">
        <f t="shared" si="63"/>
        <v>0</v>
      </c>
      <c r="I165" s="13">
        <f t="shared" si="63"/>
        <v>0</v>
      </c>
      <c r="J165" s="13">
        <f t="shared" si="63"/>
        <v>0</v>
      </c>
      <c r="K165" s="13">
        <f>SUM(K166:K168)</f>
        <v>0</v>
      </c>
      <c r="L165" s="13">
        <f>SUM(L166:L168)</f>
        <v>0</v>
      </c>
      <c r="M165" s="13">
        <f>SUM(M166:M168)</f>
        <v>0</v>
      </c>
      <c r="N165" s="13">
        <f>SUM(N166:N168)</f>
        <v>0</v>
      </c>
      <c r="O165" s="13">
        <f t="shared" si="63"/>
        <v>0</v>
      </c>
      <c r="P165" s="13">
        <f t="shared" si="63"/>
        <v>0</v>
      </c>
      <c r="Q165" s="14">
        <f t="shared" ref="Q165:Q228" si="64">G165+I165+K165+M165+O165</f>
        <v>0</v>
      </c>
      <c r="R165" s="14">
        <v>0</v>
      </c>
    </row>
    <row r="166" spans="1:18" ht="45" x14ac:dyDescent="0.25">
      <c r="A166" s="15" t="s">
        <v>257</v>
      </c>
      <c r="B166" s="19" t="s">
        <v>37</v>
      </c>
      <c r="C166" s="17" t="s">
        <v>33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4">
        <f t="shared" si="64"/>
        <v>0</v>
      </c>
      <c r="R166" s="14">
        <v>0</v>
      </c>
    </row>
    <row r="167" spans="1:18" ht="45" x14ac:dyDescent="0.25">
      <c r="A167" s="15" t="s">
        <v>258</v>
      </c>
      <c r="B167" s="19" t="s">
        <v>39</v>
      </c>
      <c r="C167" s="17" t="s">
        <v>33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4">
        <f t="shared" si="64"/>
        <v>0</v>
      </c>
      <c r="R167" s="14">
        <v>0</v>
      </c>
    </row>
    <row r="168" spans="1:18" ht="45" x14ac:dyDescent="0.25">
      <c r="A168" s="15" t="s">
        <v>259</v>
      </c>
      <c r="B168" s="19" t="s">
        <v>41</v>
      </c>
      <c r="C168" s="17" t="s">
        <v>33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4">
        <f t="shared" si="64"/>
        <v>0</v>
      </c>
      <c r="R168" s="14">
        <v>0</v>
      </c>
    </row>
    <row r="169" spans="1:18" ht="22.5" x14ac:dyDescent="0.25">
      <c r="A169" s="15" t="s">
        <v>260</v>
      </c>
      <c r="B169" s="18" t="s">
        <v>43</v>
      </c>
      <c r="C169" s="17" t="s">
        <v>33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4">
        <f t="shared" si="64"/>
        <v>0</v>
      </c>
      <c r="R169" s="14">
        <v>0</v>
      </c>
    </row>
    <row r="170" spans="1:18" ht="22.5" x14ac:dyDescent="0.25">
      <c r="A170" s="15" t="s">
        <v>261</v>
      </c>
      <c r="B170" s="18" t="s">
        <v>45</v>
      </c>
      <c r="C170" s="17" t="s">
        <v>33</v>
      </c>
      <c r="D170" s="13">
        <v>127.09</v>
      </c>
      <c r="E170" s="13">
        <v>118.45</v>
      </c>
      <c r="F170" s="13">
        <v>112.65</v>
      </c>
      <c r="G170" s="13">
        <v>114.95</v>
      </c>
      <c r="H170" s="13">
        <v>0</v>
      </c>
      <c r="I170" s="13">
        <v>117.73</v>
      </c>
      <c r="J170" s="13">
        <v>0</v>
      </c>
      <c r="K170" s="13">
        <v>119.8</v>
      </c>
      <c r="L170" s="13">
        <v>0</v>
      </c>
      <c r="M170" s="13">
        <v>122.91</v>
      </c>
      <c r="N170" s="13">
        <v>0</v>
      </c>
      <c r="O170" s="13">
        <v>125.81</v>
      </c>
      <c r="P170" s="13">
        <v>0</v>
      </c>
      <c r="Q170" s="14">
        <f t="shared" si="64"/>
        <v>601.20000000000005</v>
      </c>
      <c r="R170" s="14">
        <v>0</v>
      </c>
    </row>
    <row r="171" spans="1:18" ht="22.5" x14ac:dyDescent="0.25">
      <c r="A171" s="15" t="s">
        <v>262</v>
      </c>
      <c r="B171" s="18" t="s">
        <v>47</v>
      </c>
      <c r="C171" s="17" t="s">
        <v>33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4">
        <f t="shared" si="64"/>
        <v>0</v>
      </c>
      <c r="R171" s="14">
        <v>0</v>
      </c>
    </row>
    <row r="172" spans="1:18" ht="22.5" x14ac:dyDescent="0.25">
      <c r="A172" s="15" t="s">
        <v>263</v>
      </c>
      <c r="B172" s="18" t="s">
        <v>49</v>
      </c>
      <c r="C172" s="17" t="s">
        <v>33</v>
      </c>
      <c r="D172" s="13">
        <v>1.18</v>
      </c>
      <c r="E172" s="13">
        <v>0.14000000000000001</v>
      </c>
      <c r="F172" s="13">
        <v>0.3</v>
      </c>
      <c r="G172" s="13">
        <v>0.3</v>
      </c>
      <c r="H172" s="13">
        <v>0</v>
      </c>
      <c r="I172" s="13">
        <v>0.32</v>
      </c>
      <c r="J172" s="13">
        <v>0</v>
      </c>
      <c r="K172" s="13">
        <v>0.33</v>
      </c>
      <c r="L172" s="13">
        <v>0</v>
      </c>
      <c r="M172" s="13">
        <v>0.34</v>
      </c>
      <c r="N172" s="13">
        <v>0</v>
      </c>
      <c r="O172" s="13">
        <v>0.61</v>
      </c>
      <c r="P172" s="13">
        <v>0</v>
      </c>
      <c r="Q172" s="14">
        <f>G172+I172+K172+M172+O172</f>
        <v>1.9</v>
      </c>
      <c r="R172" s="14">
        <v>0</v>
      </c>
    </row>
    <row r="173" spans="1:18" ht="22.5" x14ac:dyDescent="0.25">
      <c r="A173" s="15" t="s">
        <v>264</v>
      </c>
      <c r="B173" s="18" t="s">
        <v>51</v>
      </c>
      <c r="C173" s="17" t="s">
        <v>33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4">
        <f t="shared" si="64"/>
        <v>0</v>
      </c>
      <c r="R173" s="14">
        <v>0</v>
      </c>
    </row>
    <row r="174" spans="1:18" ht="22.5" x14ac:dyDescent="0.25">
      <c r="A174" s="15" t="s">
        <v>265</v>
      </c>
      <c r="B174" s="18" t="s">
        <v>74</v>
      </c>
      <c r="C174" s="17" t="s">
        <v>33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4">
        <f t="shared" si="64"/>
        <v>0</v>
      </c>
      <c r="R174" s="14">
        <v>0</v>
      </c>
    </row>
    <row r="175" spans="1:18" ht="45" x14ac:dyDescent="0.25">
      <c r="A175" s="15" t="s">
        <v>266</v>
      </c>
      <c r="B175" s="18" t="s">
        <v>55</v>
      </c>
      <c r="C175" s="17" t="s">
        <v>33</v>
      </c>
      <c r="D175" s="13">
        <f>SUM(D176:D177)</f>
        <v>0</v>
      </c>
      <c r="E175" s="13">
        <f t="shared" ref="E175:R175" si="65">SUM(E176:E177)</f>
        <v>0</v>
      </c>
      <c r="F175" s="13">
        <f t="shared" si="65"/>
        <v>0</v>
      </c>
      <c r="G175" s="13">
        <f t="shared" si="65"/>
        <v>0</v>
      </c>
      <c r="H175" s="13">
        <f t="shared" si="65"/>
        <v>0</v>
      </c>
      <c r="I175" s="13">
        <f t="shared" si="65"/>
        <v>0</v>
      </c>
      <c r="J175" s="13">
        <f t="shared" si="65"/>
        <v>0</v>
      </c>
      <c r="K175" s="13">
        <f>SUM(K176:K177)</f>
        <v>0</v>
      </c>
      <c r="L175" s="13">
        <f>SUM(L176:L177)</f>
        <v>0</v>
      </c>
      <c r="M175" s="13">
        <f>SUM(M176:M177)</f>
        <v>0</v>
      </c>
      <c r="N175" s="13">
        <f>SUM(N176:N177)</f>
        <v>0</v>
      </c>
      <c r="O175" s="13">
        <f t="shared" si="65"/>
        <v>0</v>
      </c>
      <c r="P175" s="13">
        <f t="shared" si="65"/>
        <v>0</v>
      </c>
      <c r="Q175" s="14">
        <f t="shared" si="64"/>
        <v>0</v>
      </c>
      <c r="R175" s="14">
        <f t="shared" si="65"/>
        <v>0</v>
      </c>
    </row>
    <row r="176" spans="1:18" ht="22.5" x14ac:dyDescent="0.25">
      <c r="A176" s="15" t="s">
        <v>267</v>
      </c>
      <c r="B176" s="19" t="s">
        <v>57</v>
      </c>
      <c r="C176" s="17" t="s">
        <v>33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4">
        <f t="shared" si="64"/>
        <v>0</v>
      </c>
      <c r="R176" s="14">
        <v>0</v>
      </c>
    </row>
    <row r="177" spans="1:18" x14ac:dyDescent="0.25">
      <c r="A177" s="15" t="s">
        <v>268</v>
      </c>
      <c r="B177" s="19" t="s">
        <v>59</v>
      </c>
      <c r="C177" s="17" t="s">
        <v>33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4">
        <f t="shared" si="64"/>
        <v>0</v>
      </c>
      <c r="R177" s="14">
        <v>0</v>
      </c>
    </row>
    <row r="178" spans="1:18" ht="45" x14ac:dyDescent="0.25">
      <c r="A178" s="15" t="s">
        <v>269</v>
      </c>
      <c r="B178" s="18" t="s">
        <v>270</v>
      </c>
      <c r="C178" s="17" t="s">
        <v>33</v>
      </c>
      <c r="D178" s="13">
        <f>SUM(D179:D180)</f>
        <v>0</v>
      </c>
      <c r="E178" s="13">
        <f t="shared" ref="E178:R178" si="66">SUM(E179:E180)</f>
        <v>0</v>
      </c>
      <c r="F178" s="13">
        <f t="shared" si="66"/>
        <v>0</v>
      </c>
      <c r="G178" s="13">
        <f t="shared" si="66"/>
        <v>0</v>
      </c>
      <c r="H178" s="13">
        <f t="shared" si="66"/>
        <v>0</v>
      </c>
      <c r="I178" s="13">
        <f t="shared" si="66"/>
        <v>0</v>
      </c>
      <c r="J178" s="13">
        <f t="shared" si="66"/>
        <v>0</v>
      </c>
      <c r="K178" s="13">
        <f>SUM(K179:K180)</f>
        <v>0</v>
      </c>
      <c r="L178" s="13">
        <f>SUM(L179:L180)</f>
        <v>0</v>
      </c>
      <c r="M178" s="13">
        <f>SUM(M179:M180)</f>
        <v>0</v>
      </c>
      <c r="N178" s="13">
        <f>SUM(N179:N180)</f>
        <v>0</v>
      </c>
      <c r="O178" s="13">
        <f t="shared" si="66"/>
        <v>0</v>
      </c>
      <c r="P178" s="13">
        <f t="shared" si="66"/>
        <v>0</v>
      </c>
      <c r="Q178" s="14">
        <f t="shared" si="64"/>
        <v>0</v>
      </c>
      <c r="R178" s="14">
        <f t="shared" si="66"/>
        <v>0</v>
      </c>
    </row>
    <row r="179" spans="1:18" ht="22.5" x14ac:dyDescent="0.25">
      <c r="A179" s="15" t="s">
        <v>271</v>
      </c>
      <c r="B179" s="19" t="s">
        <v>272</v>
      </c>
      <c r="C179" s="17" t="s">
        <v>33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4">
        <f t="shared" si="64"/>
        <v>0</v>
      </c>
      <c r="R179" s="14">
        <v>0</v>
      </c>
    </row>
    <row r="180" spans="1:18" ht="33.75" x14ac:dyDescent="0.25">
      <c r="A180" s="15" t="s">
        <v>273</v>
      </c>
      <c r="B180" s="19" t="s">
        <v>274</v>
      </c>
      <c r="C180" s="17" t="s">
        <v>33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4">
        <f t="shared" si="64"/>
        <v>0</v>
      </c>
      <c r="R180" s="14">
        <v>0</v>
      </c>
    </row>
    <row r="181" spans="1:18" x14ac:dyDescent="0.25">
      <c r="A181" s="15" t="s">
        <v>275</v>
      </c>
      <c r="B181" s="18" t="s">
        <v>61</v>
      </c>
      <c r="C181" s="17" t="s">
        <v>33</v>
      </c>
      <c r="D181" s="13">
        <v>88.82</v>
      </c>
      <c r="E181" s="13">
        <v>88.22</v>
      </c>
      <c r="F181" s="13">
        <v>78.59</v>
      </c>
      <c r="G181" s="13">
        <v>83.98</v>
      </c>
      <c r="H181" s="13">
        <v>0</v>
      </c>
      <c r="I181" s="13">
        <v>85.89</v>
      </c>
      <c r="J181" s="13">
        <v>0</v>
      </c>
      <c r="K181" s="13">
        <v>86.31</v>
      </c>
      <c r="L181" s="13">
        <v>0</v>
      </c>
      <c r="M181" s="13">
        <v>88.97</v>
      </c>
      <c r="N181" s="13">
        <v>0</v>
      </c>
      <c r="O181" s="13">
        <v>91.6</v>
      </c>
      <c r="P181" s="13">
        <v>0</v>
      </c>
      <c r="Q181" s="14">
        <f t="shared" si="64"/>
        <v>436.75</v>
      </c>
      <c r="R181" s="14">
        <v>0</v>
      </c>
    </row>
    <row r="182" spans="1:18" ht="22.5" x14ac:dyDescent="0.25">
      <c r="A182" s="20" t="s">
        <v>276</v>
      </c>
      <c r="B182" s="21" t="s">
        <v>277</v>
      </c>
      <c r="C182" s="22" t="s">
        <v>33</v>
      </c>
      <c r="D182" s="13">
        <f t="shared" ref="D182:R182" si="67">SUM(D183:D199)</f>
        <v>206.28</v>
      </c>
      <c r="E182" s="13">
        <f t="shared" si="67"/>
        <v>197.46999999999997</v>
      </c>
      <c r="F182" s="13">
        <f>SUM(F183:F199)</f>
        <v>186.94</v>
      </c>
      <c r="G182" s="13">
        <f t="shared" si="67"/>
        <v>191.71</v>
      </c>
      <c r="H182" s="13">
        <f t="shared" si="67"/>
        <v>0</v>
      </c>
      <c r="I182" s="13">
        <f t="shared" si="67"/>
        <v>195.18</v>
      </c>
      <c r="J182" s="13">
        <f t="shared" si="67"/>
        <v>0</v>
      </c>
      <c r="K182" s="13">
        <f>SUM(K183:K199)</f>
        <v>201.01000000000002</v>
      </c>
      <c r="L182" s="13">
        <f>SUM(L183:L199)</f>
        <v>0</v>
      </c>
      <c r="M182" s="13">
        <f>SUM(M183:M199)</f>
        <v>205.85999999999999</v>
      </c>
      <c r="N182" s="13">
        <f>SUM(N183:N199)</f>
        <v>0</v>
      </c>
      <c r="O182" s="13">
        <f t="shared" si="67"/>
        <v>211.51000000000002</v>
      </c>
      <c r="P182" s="13">
        <f t="shared" si="67"/>
        <v>0</v>
      </c>
      <c r="Q182" s="14">
        <f t="shared" si="64"/>
        <v>1005.27</v>
      </c>
      <c r="R182" s="13">
        <f t="shared" si="67"/>
        <v>0</v>
      </c>
    </row>
    <row r="183" spans="1:18" x14ac:dyDescent="0.25">
      <c r="A183" s="15" t="s">
        <v>278</v>
      </c>
      <c r="B183" s="18" t="s">
        <v>279</v>
      </c>
      <c r="C183" s="17" t="s">
        <v>33</v>
      </c>
      <c r="D183" s="13">
        <v>3.21</v>
      </c>
      <c r="E183" s="13">
        <v>3.03</v>
      </c>
      <c r="F183" s="13">
        <v>3.25</v>
      </c>
      <c r="G183" s="13">
        <v>3.37</v>
      </c>
      <c r="H183" s="13">
        <v>0</v>
      </c>
      <c r="I183" s="13">
        <v>3.5</v>
      </c>
      <c r="J183" s="13">
        <v>0</v>
      </c>
      <c r="K183" s="13">
        <v>3.65</v>
      </c>
      <c r="L183" s="13">
        <v>0</v>
      </c>
      <c r="M183" s="13">
        <v>3.79</v>
      </c>
      <c r="N183" s="13">
        <v>0</v>
      </c>
      <c r="O183" s="13">
        <v>3.94</v>
      </c>
      <c r="P183" s="13">
        <v>0</v>
      </c>
      <c r="Q183" s="14">
        <f t="shared" si="64"/>
        <v>18.25</v>
      </c>
      <c r="R183" s="14"/>
    </row>
    <row r="184" spans="1:18" ht="22.5" x14ac:dyDescent="0.25">
      <c r="A184" s="15" t="s">
        <v>280</v>
      </c>
      <c r="B184" s="18" t="s">
        <v>281</v>
      </c>
      <c r="C184" s="17" t="s">
        <v>33</v>
      </c>
      <c r="D184" s="13">
        <f>SUM(D185:D187)</f>
        <v>9.5299999999999994</v>
      </c>
      <c r="E184" s="13">
        <f t="shared" ref="E184:R184" si="68">SUM(E185:E187)</f>
        <v>8.36</v>
      </c>
      <c r="F184" s="13">
        <f t="shared" si="68"/>
        <v>8.64</v>
      </c>
      <c r="G184" s="13">
        <f t="shared" si="68"/>
        <v>8.92</v>
      </c>
      <c r="H184" s="13">
        <f t="shared" si="68"/>
        <v>0</v>
      </c>
      <c r="I184" s="13">
        <f t="shared" si="68"/>
        <v>9.27</v>
      </c>
      <c r="J184" s="13">
        <f t="shared" si="68"/>
        <v>0</v>
      </c>
      <c r="K184" s="13">
        <f>SUM(K185:K187)</f>
        <v>9.64</v>
      </c>
      <c r="L184" s="13">
        <f>SUM(L185:L187)</f>
        <v>0</v>
      </c>
      <c r="M184" s="13">
        <f>SUM(M185:M187)</f>
        <v>10.02</v>
      </c>
      <c r="N184" s="13">
        <f>SUM(N185:N187)</f>
        <v>0</v>
      </c>
      <c r="O184" s="13">
        <f t="shared" si="68"/>
        <v>10.42</v>
      </c>
      <c r="P184" s="13">
        <f t="shared" si="68"/>
        <v>0</v>
      </c>
      <c r="Q184" s="14">
        <f t="shared" si="64"/>
        <v>48.269999999999996</v>
      </c>
      <c r="R184" s="14">
        <f t="shared" si="68"/>
        <v>0</v>
      </c>
    </row>
    <row r="185" spans="1:18" ht="22.5" x14ac:dyDescent="0.25">
      <c r="A185" s="15" t="s">
        <v>282</v>
      </c>
      <c r="B185" s="19" t="s">
        <v>283</v>
      </c>
      <c r="C185" s="17" t="s">
        <v>33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4">
        <f t="shared" si="64"/>
        <v>0</v>
      </c>
      <c r="R185" s="14">
        <v>0</v>
      </c>
    </row>
    <row r="186" spans="1:18" ht="22.5" x14ac:dyDescent="0.25">
      <c r="A186" s="15" t="s">
        <v>284</v>
      </c>
      <c r="B186" s="19" t="s">
        <v>285</v>
      </c>
      <c r="C186" s="17" t="s">
        <v>33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4">
        <f t="shared" si="64"/>
        <v>0</v>
      </c>
      <c r="R186" s="14">
        <v>0</v>
      </c>
    </row>
    <row r="187" spans="1:18" x14ac:dyDescent="0.25">
      <c r="A187" s="15" t="s">
        <v>286</v>
      </c>
      <c r="B187" s="19" t="s">
        <v>287</v>
      </c>
      <c r="C187" s="17" t="s">
        <v>33</v>
      </c>
      <c r="D187" s="13">
        <v>9.5299999999999994</v>
      </c>
      <c r="E187" s="13">
        <v>8.36</v>
      </c>
      <c r="F187" s="13">
        <v>8.64</v>
      </c>
      <c r="G187" s="13">
        <v>8.92</v>
      </c>
      <c r="H187" s="13">
        <v>0</v>
      </c>
      <c r="I187" s="13">
        <v>9.27</v>
      </c>
      <c r="J187" s="13">
        <v>0</v>
      </c>
      <c r="K187" s="13">
        <v>9.64</v>
      </c>
      <c r="L187" s="13">
        <v>0</v>
      </c>
      <c r="M187" s="13">
        <v>10.02</v>
      </c>
      <c r="N187" s="13">
        <v>0</v>
      </c>
      <c r="O187" s="13">
        <v>10.42</v>
      </c>
      <c r="P187" s="13">
        <v>0</v>
      </c>
      <c r="Q187" s="14">
        <f t="shared" si="64"/>
        <v>48.269999999999996</v>
      </c>
      <c r="R187" s="14">
        <v>0</v>
      </c>
    </row>
    <row r="188" spans="1:18" ht="45" x14ac:dyDescent="0.25">
      <c r="A188" s="15" t="s">
        <v>288</v>
      </c>
      <c r="B188" s="18" t="s">
        <v>289</v>
      </c>
      <c r="C188" s="17" t="s">
        <v>33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4">
        <f t="shared" si="64"/>
        <v>0</v>
      </c>
      <c r="R188" s="14">
        <v>0</v>
      </c>
    </row>
    <row r="189" spans="1:18" ht="45" x14ac:dyDescent="0.25">
      <c r="A189" s="15" t="s">
        <v>290</v>
      </c>
      <c r="B189" s="18" t="s">
        <v>291</v>
      </c>
      <c r="C189" s="17" t="s">
        <v>33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4">
        <f t="shared" si="64"/>
        <v>0</v>
      </c>
      <c r="R189" s="14">
        <v>0</v>
      </c>
    </row>
    <row r="190" spans="1:18" ht="22.5" x14ac:dyDescent="0.25">
      <c r="A190" s="15" t="s">
        <v>292</v>
      </c>
      <c r="B190" s="18" t="s">
        <v>293</v>
      </c>
      <c r="C190" s="17" t="s">
        <v>33</v>
      </c>
      <c r="D190" s="13">
        <v>0.05</v>
      </c>
      <c r="E190" s="13">
        <v>0.05</v>
      </c>
      <c r="F190" s="13">
        <v>0.06</v>
      </c>
      <c r="G190" s="13">
        <v>0.6</v>
      </c>
      <c r="H190" s="13">
        <v>0</v>
      </c>
      <c r="I190" s="13">
        <v>7.0000000000000007E-2</v>
      </c>
      <c r="J190" s="13">
        <v>0</v>
      </c>
      <c r="K190" s="13">
        <v>7.0000000000000007E-2</v>
      </c>
      <c r="L190" s="13">
        <v>0</v>
      </c>
      <c r="M190" s="13">
        <v>0.08</v>
      </c>
      <c r="N190" s="13">
        <v>0</v>
      </c>
      <c r="O190" s="13">
        <v>0.08</v>
      </c>
      <c r="P190" s="13">
        <v>0</v>
      </c>
      <c r="Q190" s="14">
        <f t="shared" si="64"/>
        <v>0.89999999999999991</v>
      </c>
      <c r="R190" s="14">
        <v>0</v>
      </c>
    </row>
    <row r="191" spans="1:18" x14ac:dyDescent="0.25">
      <c r="A191" s="15" t="s">
        <v>294</v>
      </c>
      <c r="B191" s="18" t="s">
        <v>295</v>
      </c>
      <c r="C191" s="17" t="s">
        <v>33</v>
      </c>
      <c r="D191" s="13">
        <v>50.42</v>
      </c>
      <c r="E191" s="13">
        <v>50.66</v>
      </c>
      <c r="F191" s="13">
        <v>50.83</v>
      </c>
      <c r="G191" s="13">
        <v>51.08</v>
      </c>
      <c r="H191" s="13">
        <v>0</v>
      </c>
      <c r="I191" s="13">
        <v>51.33</v>
      </c>
      <c r="J191" s="13">
        <v>0</v>
      </c>
      <c r="K191" s="13">
        <v>51.84</v>
      </c>
      <c r="L191" s="13">
        <v>0</v>
      </c>
      <c r="M191" s="13">
        <v>52.32</v>
      </c>
      <c r="N191" s="13">
        <v>0</v>
      </c>
      <c r="O191" s="13">
        <v>52.84</v>
      </c>
      <c r="P191" s="13">
        <v>0</v>
      </c>
      <c r="Q191" s="14">
        <f t="shared" si="64"/>
        <v>259.40999999999997</v>
      </c>
      <c r="R191" s="14">
        <v>0</v>
      </c>
    </row>
    <row r="192" spans="1:18" x14ac:dyDescent="0.25">
      <c r="A192" s="15" t="s">
        <v>296</v>
      </c>
      <c r="B192" s="18" t="s">
        <v>297</v>
      </c>
      <c r="C192" s="17" t="s">
        <v>33</v>
      </c>
      <c r="D192" s="13">
        <v>16.79</v>
      </c>
      <c r="E192" s="13">
        <v>17.55</v>
      </c>
      <c r="F192" s="13">
        <v>17.579999999999998</v>
      </c>
      <c r="G192" s="13">
        <v>17.62</v>
      </c>
      <c r="H192" s="13">
        <v>0</v>
      </c>
      <c r="I192" s="13">
        <v>17.71</v>
      </c>
      <c r="J192" s="13">
        <v>0</v>
      </c>
      <c r="K192" s="13">
        <v>17.88</v>
      </c>
      <c r="L192" s="13">
        <v>0</v>
      </c>
      <c r="M192" s="13">
        <v>17.940000000000001</v>
      </c>
      <c r="N192" s="13">
        <v>0</v>
      </c>
      <c r="O192" s="13">
        <v>18.07</v>
      </c>
      <c r="P192" s="13">
        <v>0</v>
      </c>
      <c r="Q192" s="14">
        <f t="shared" si="64"/>
        <v>89.22</v>
      </c>
      <c r="R192" s="14">
        <v>0</v>
      </c>
    </row>
    <row r="193" spans="1:18" ht="22.5" x14ac:dyDescent="0.25">
      <c r="A193" s="15" t="s">
        <v>298</v>
      </c>
      <c r="B193" s="18" t="s">
        <v>299</v>
      </c>
      <c r="C193" s="17" t="s">
        <v>33</v>
      </c>
      <c r="D193" s="13">
        <v>32.78</v>
      </c>
      <c r="E193" s="13">
        <v>25.17</v>
      </c>
      <c r="F193" s="13">
        <v>22.54</v>
      </c>
      <c r="G193" s="13">
        <v>23.48</v>
      </c>
      <c r="H193" s="13">
        <v>0</v>
      </c>
      <c r="I193" s="13">
        <v>24.41</v>
      </c>
      <c r="J193" s="13">
        <v>0</v>
      </c>
      <c r="K193" s="13">
        <v>25.42</v>
      </c>
      <c r="L193" s="13">
        <v>0</v>
      </c>
      <c r="M193" s="13">
        <v>26.47</v>
      </c>
      <c r="N193" s="13">
        <v>0</v>
      </c>
      <c r="O193" s="13">
        <v>27.57</v>
      </c>
      <c r="P193" s="13">
        <v>0</v>
      </c>
      <c r="Q193" s="14">
        <f t="shared" si="64"/>
        <v>127.35</v>
      </c>
      <c r="R193" s="14">
        <v>0</v>
      </c>
    </row>
    <row r="194" spans="1:18" x14ac:dyDescent="0.25">
      <c r="A194" s="15" t="s">
        <v>300</v>
      </c>
      <c r="B194" s="19" t="s">
        <v>301</v>
      </c>
      <c r="C194" s="17" t="s">
        <v>33</v>
      </c>
      <c r="D194" s="13">
        <v>4.32</v>
      </c>
      <c r="E194" s="13">
        <v>2.42</v>
      </c>
      <c r="F194" s="13">
        <v>1.59</v>
      </c>
      <c r="G194" s="13">
        <v>1.65</v>
      </c>
      <c r="H194" s="13">
        <v>0</v>
      </c>
      <c r="I194" s="13">
        <v>1.72</v>
      </c>
      <c r="J194" s="13">
        <v>0</v>
      </c>
      <c r="K194" s="13">
        <v>1.79</v>
      </c>
      <c r="L194" s="13">
        <v>0</v>
      </c>
      <c r="M194" s="13">
        <v>1.86</v>
      </c>
      <c r="N194" s="13">
        <v>0</v>
      </c>
      <c r="O194" s="13">
        <v>1.93</v>
      </c>
      <c r="P194" s="13">
        <v>0</v>
      </c>
      <c r="Q194" s="14">
        <f t="shared" si="64"/>
        <v>8.9500000000000011</v>
      </c>
      <c r="R194" s="14">
        <v>0</v>
      </c>
    </row>
    <row r="195" spans="1:18" ht="22.5" x14ac:dyDescent="0.25">
      <c r="A195" s="15" t="s">
        <v>302</v>
      </c>
      <c r="B195" s="18" t="s">
        <v>303</v>
      </c>
      <c r="C195" s="17" t="s">
        <v>33</v>
      </c>
      <c r="D195" s="13">
        <v>38.590000000000003</v>
      </c>
      <c r="E195" s="13">
        <v>35.549999999999997</v>
      </c>
      <c r="F195" s="13">
        <v>35.07</v>
      </c>
      <c r="G195" s="13">
        <v>36.44</v>
      </c>
      <c r="H195" s="13">
        <v>0</v>
      </c>
      <c r="I195" s="13">
        <v>37.53</v>
      </c>
      <c r="J195" s="13">
        <v>0</v>
      </c>
      <c r="K195" s="13">
        <v>38.97</v>
      </c>
      <c r="L195" s="13">
        <v>0</v>
      </c>
      <c r="M195" s="13">
        <v>40.36</v>
      </c>
      <c r="N195" s="13">
        <v>0</v>
      </c>
      <c r="O195" s="13">
        <v>41.88</v>
      </c>
      <c r="P195" s="13">
        <v>0</v>
      </c>
      <c r="Q195" s="14">
        <f t="shared" si="64"/>
        <v>195.18</v>
      </c>
      <c r="R195" s="14">
        <v>0</v>
      </c>
    </row>
    <row r="196" spans="1:18" ht="22.5" x14ac:dyDescent="0.25">
      <c r="A196" s="15" t="s">
        <v>304</v>
      </c>
      <c r="B196" s="18" t="s">
        <v>305</v>
      </c>
      <c r="C196" s="17" t="s">
        <v>33</v>
      </c>
      <c r="D196" s="13">
        <v>35.409999999999997</v>
      </c>
      <c r="E196" s="13">
        <v>25.24</v>
      </c>
      <c r="F196" s="13">
        <v>25.32</v>
      </c>
      <c r="G196" s="13">
        <v>26.45</v>
      </c>
      <c r="H196" s="13">
        <v>0</v>
      </c>
      <c r="I196" s="13">
        <v>27.5</v>
      </c>
      <c r="J196" s="13">
        <v>0</v>
      </c>
      <c r="K196" s="13">
        <v>28.64</v>
      </c>
      <c r="L196" s="13">
        <v>0</v>
      </c>
      <c r="M196" s="13">
        <v>29.82</v>
      </c>
      <c r="N196" s="13">
        <v>0</v>
      </c>
      <c r="O196" s="13">
        <v>31.05</v>
      </c>
      <c r="P196" s="13">
        <v>0</v>
      </c>
      <c r="Q196" s="14">
        <f t="shared" si="64"/>
        <v>143.46</v>
      </c>
      <c r="R196" s="14">
        <v>0</v>
      </c>
    </row>
    <row r="197" spans="1:18" ht="22.5" x14ac:dyDescent="0.25">
      <c r="A197" s="15" t="s">
        <v>306</v>
      </c>
      <c r="B197" s="18" t="s">
        <v>307</v>
      </c>
      <c r="C197" s="17" t="s">
        <v>33</v>
      </c>
      <c r="D197" s="13">
        <v>0.94</v>
      </c>
      <c r="E197" s="13">
        <v>0.99</v>
      </c>
      <c r="F197" s="13">
        <v>1.03</v>
      </c>
      <c r="G197" s="13">
        <v>1.07</v>
      </c>
      <c r="H197" s="13">
        <v>0</v>
      </c>
      <c r="I197" s="13">
        <v>1.1100000000000001</v>
      </c>
      <c r="J197" s="13">
        <v>0</v>
      </c>
      <c r="K197" s="13">
        <v>1.1499999999999999</v>
      </c>
      <c r="L197" s="13">
        <v>0</v>
      </c>
      <c r="M197" s="13">
        <v>1.19</v>
      </c>
      <c r="N197" s="13">
        <v>0</v>
      </c>
      <c r="O197" s="13">
        <v>1.24</v>
      </c>
      <c r="P197" s="13">
        <v>0</v>
      </c>
      <c r="Q197" s="14">
        <f t="shared" si="64"/>
        <v>5.76</v>
      </c>
      <c r="R197" s="14">
        <v>0</v>
      </c>
    </row>
    <row r="198" spans="1:18" ht="56.25" x14ac:dyDescent="0.25">
      <c r="A198" s="15" t="s">
        <v>308</v>
      </c>
      <c r="B198" s="18" t="s">
        <v>309</v>
      </c>
      <c r="C198" s="17" t="s">
        <v>33</v>
      </c>
      <c r="D198" s="13">
        <v>0.15</v>
      </c>
      <c r="E198" s="13">
        <v>0.17</v>
      </c>
      <c r="F198" s="13">
        <v>0.15</v>
      </c>
      <c r="G198" s="13">
        <v>0.06</v>
      </c>
      <c r="H198" s="13">
        <v>0</v>
      </c>
      <c r="I198" s="13">
        <v>0</v>
      </c>
      <c r="J198" s="13">
        <v>0</v>
      </c>
      <c r="K198" s="13">
        <v>0.15</v>
      </c>
      <c r="L198" s="13">
        <v>0</v>
      </c>
      <c r="M198" s="13">
        <v>0.05</v>
      </c>
      <c r="N198" s="13">
        <v>0</v>
      </c>
      <c r="O198" s="13">
        <v>0</v>
      </c>
      <c r="P198" s="13">
        <v>0</v>
      </c>
      <c r="Q198" s="14">
        <f t="shared" si="64"/>
        <v>0.26</v>
      </c>
      <c r="R198" s="14">
        <v>0</v>
      </c>
    </row>
    <row r="199" spans="1:18" ht="22.5" x14ac:dyDescent="0.25">
      <c r="A199" s="15" t="s">
        <v>310</v>
      </c>
      <c r="B199" s="18" t="s">
        <v>311</v>
      </c>
      <c r="C199" s="17" t="s">
        <v>33</v>
      </c>
      <c r="D199" s="13">
        <v>4.5599999999999996</v>
      </c>
      <c r="E199" s="13">
        <v>19.920000000000002</v>
      </c>
      <c r="F199" s="13">
        <v>12.24</v>
      </c>
      <c r="G199" s="13">
        <v>12.05</v>
      </c>
      <c r="H199" s="13">
        <v>0</v>
      </c>
      <c r="I199" s="13">
        <v>11.76</v>
      </c>
      <c r="J199" s="13">
        <v>0</v>
      </c>
      <c r="K199" s="13">
        <v>12.17</v>
      </c>
      <c r="L199" s="13">
        <v>0</v>
      </c>
      <c r="M199" s="13">
        <v>11.94</v>
      </c>
      <c r="N199" s="13">
        <v>0</v>
      </c>
      <c r="O199" s="13">
        <v>12.07</v>
      </c>
      <c r="P199" s="13">
        <v>0</v>
      </c>
      <c r="Q199" s="14">
        <f t="shared" si="64"/>
        <v>59.99</v>
      </c>
      <c r="R199" s="14">
        <v>0</v>
      </c>
    </row>
    <row r="200" spans="1:18" ht="22.5" x14ac:dyDescent="0.25">
      <c r="A200" s="15" t="s">
        <v>312</v>
      </c>
      <c r="B200" s="16" t="s">
        <v>313</v>
      </c>
      <c r="C200" s="17" t="s">
        <v>33</v>
      </c>
      <c r="D200" s="13">
        <f>SUM(D201:D206)</f>
        <v>0</v>
      </c>
      <c r="E200" s="13">
        <f t="shared" ref="E200:R200" si="69">SUM(E201:E206)</f>
        <v>0</v>
      </c>
      <c r="F200" s="13">
        <f t="shared" si="69"/>
        <v>0</v>
      </c>
      <c r="G200" s="13">
        <f t="shared" si="69"/>
        <v>0</v>
      </c>
      <c r="H200" s="13">
        <f t="shared" si="69"/>
        <v>0</v>
      </c>
      <c r="I200" s="13">
        <f t="shared" si="69"/>
        <v>0</v>
      </c>
      <c r="J200" s="13">
        <f t="shared" si="69"/>
        <v>0</v>
      </c>
      <c r="K200" s="13">
        <f>SUM(K201:K206)</f>
        <v>0</v>
      </c>
      <c r="L200" s="13">
        <f>SUM(L201:L206)</f>
        <v>0</v>
      </c>
      <c r="M200" s="13">
        <f>SUM(M201:M206)</f>
        <v>0</v>
      </c>
      <c r="N200" s="13">
        <f>SUM(N201:N206)</f>
        <v>0</v>
      </c>
      <c r="O200" s="13">
        <f t="shared" si="69"/>
        <v>0</v>
      </c>
      <c r="P200" s="13">
        <f t="shared" si="69"/>
        <v>0</v>
      </c>
      <c r="Q200" s="14">
        <f t="shared" si="64"/>
        <v>0</v>
      </c>
      <c r="R200" s="14">
        <f t="shared" si="69"/>
        <v>0</v>
      </c>
    </row>
    <row r="201" spans="1:18" ht="22.5" x14ac:dyDescent="0.25">
      <c r="A201" s="15" t="s">
        <v>314</v>
      </c>
      <c r="B201" s="18" t="s">
        <v>315</v>
      </c>
      <c r="C201" s="17" t="s">
        <v>33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4">
        <f t="shared" si="64"/>
        <v>0</v>
      </c>
      <c r="R201" s="14">
        <v>0</v>
      </c>
    </row>
    <row r="202" spans="1:18" ht="33.75" x14ac:dyDescent="0.25">
      <c r="A202" s="15" t="s">
        <v>316</v>
      </c>
      <c r="B202" s="18" t="s">
        <v>317</v>
      </c>
      <c r="C202" s="17" t="s">
        <v>33</v>
      </c>
      <c r="D202" s="13">
        <f>SUM(D203:D205)</f>
        <v>0</v>
      </c>
      <c r="E202" s="13">
        <f t="shared" ref="E202:R202" si="70">SUM(E203:E205)</f>
        <v>0</v>
      </c>
      <c r="F202" s="13">
        <f t="shared" si="70"/>
        <v>0</v>
      </c>
      <c r="G202" s="13">
        <f t="shared" si="70"/>
        <v>0</v>
      </c>
      <c r="H202" s="13">
        <f t="shared" si="70"/>
        <v>0</v>
      </c>
      <c r="I202" s="13">
        <f t="shared" si="70"/>
        <v>0</v>
      </c>
      <c r="J202" s="13">
        <f t="shared" si="70"/>
        <v>0</v>
      </c>
      <c r="K202" s="13">
        <f>SUM(K203:K205)</f>
        <v>0</v>
      </c>
      <c r="L202" s="13">
        <f>SUM(L203:L205)</f>
        <v>0</v>
      </c>
      <c r="M202" s="13">
        <f>SUM(M203:M205)</f>
        <v>0</v>
      </c>
      <c r="N202" s="13">
        <f>SUM(N203:N205)</f>
        <v>0</v>
      </c>
      <c r="O202" s="13">
        <f t="shared" si="70"/>
        <v>0</v>
      </c>
      <c r="P202" s="13">
        <f t="shared" si="70"/>
        <v>0</v>
      </c>
      <c r="Q202" s="14">
        <f t="shared" si="64"/>
        <v>0</v>
      </c>
      <c r="R202" s="14">
        <f t="shared" si="70"/>
        <v>0</v>
      </c>
    </row>
    <row r="203" spans="1:18" ht="45" x14ac:dyDescent="0.25">
      <c r="A203" s="15" t="s">
        <v>318</v>
      </c>
      <c r="B203" s="19" t="s">
        <v>319</v>
      </c>
      <c r="C203" s="17" t="s">
        <v>33</v>
      </c>
      <c r="D203" s="13">
        <f>SUM(D204:D205)</f>
        <v>0</v>
      </c>
      <c r="E203" s="13">
        <f t="shared" ref="E203:R203" si="71">SUM(E204:E205)</f>
        <v>0</v>
      </c>
      <c r="F203" s="13">
        <f t="shared" si="71"/>
        <v>0</v>
      </c>
      <c r="G203" s="13">
        <f t="shared" si="71"/>
        <v>0</v>
      </c>
      <c r="H203" s="13">
        <f t="shared" si="71"/>
        <v>0</v>
      </c>
      <c r="I203" s="13">
        <f t="shared" si="71"/>
        <v>0</v>
      </c>
      <c r="J203" s="13">
        <f t="shared" si="71"/>
        <v>0</v>
      </c>
      <c r="K203" s="13">
        <f>SUM(K204:K205)</f>
        <v>0</v>
      </c>
      <c r="L203" s="13">
        <f>SUM(L204:L205)</f>
        <v>0</v>
      </c>
      <c r="M203" s="13">
        <f>SUM(M204:M205)</f>
        <v>0</v>
      </c>
      <c r="N203" s="13">
        <f>SUM(N204:N205)</f>
        <v>0</v>
      </c>
      <c r="O203" s="13">
        <f t="shared" si="71"/>
        <v>0</v>
      </c>
      <c r="P203" s="13">
        <f t="shared" si="71"/>
        <v>0</v>
      </c>
      <c r="Q203" s="14">
        <f t="shared" si="64"/>
        <v>0</v>
      </c>
      <c r="R203" s="14">
        <f t="shared" si="71"/>
        <v>0</v>
      </c>
    </row>
    <row r="204" spans="1:18" x14ac:dyDescent="0.25">
      <c r="A204" s="15" t="s">
        <v>320</v>
      </c>
      <c r="B204" s="24" t="s">
        <v>321</v>
      </c>
      <c r="C204" s="17" t="s">
        <v>33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4">
        <f t="shared" si="64"/>
        <v>0</v>
      </c>
      <c r="R204" s="14">
        <v>0</v>
      </c>
    </row>
    <row r="205" spans="1:18" ht="33.75" x14ac:dyDescent="0.25">
      <c r="A205" s="15" t="s">
        <v>322</v>
      </c>
      <c r="B205" s="24" t="s">
        <v>323</v>
      </c>
      <c r="C205" s="17" t="s">
        <v>33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4">
        <f t="shared" si="64"/>
        <v>0</v>
      </c>
      <c r="R205" s="14">
        <v>0</v>
      </c>
    </row>
    <row r="206" spans="1:18" ht="22.5" x14ac:dyDescent="0.25">
      <c r="A206" s="15" t="s">
        <v>324</v>
      </c>
      <c r="B206" s="18" t="s">
        <v>325</v>
      </c>
      <c r="C206" s="17" t="s">
        <v>33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4">
        <f t="shared" si="64"/>
        <v>0</v>
      </c>
      <c r="R206" s="14">
        <v>0</v>
      </c>
    </row>
    <row r="207" spans="1:18" ht="22.5" x14ac:dyDescent="0.25">
      <c r="A207" s="15" t="s">
        <v>326</v>
      </c>
      <c r="B207" s="16" t="s">
        <v>327</v>
      </c>
      <c r="C207" s="17" t="s">
        <v>33</v>
      </c>
      <c r="D207" s="13">
        <f>D208+D215+D216+D217</f>
        <v>4.08</v>
      </c>
      <c r="E207" s="13">
        <f>E208+E215+E216+E217</f>
        <v>5.58</v>
      </c>
      <c r="F207" s="13">
        <f t="shared" ref="F207:O207" si="72">F208+F215+F216+F217</f>
        <v>6.25</v>
      </c>
      <c r="G207" s="13">
        <f t="shared" si="72"/>
        <v>0.45</v>
      </c>
      <c r="H207" s="13">
        <f t="shared" si="72"/>
        <v>0</v>
      </c>
      <c r="I207" s="13">
        <f t="shared" si="72"/>
        <v>2.73</v>
      </c>
      <c r="J207" s="13">
        <f t="shared" si="72"/>
        <v>0</v>
      </c>
      <c r="K207" s="13">
        <f t="shared" si="72"/>
        <v>5.15</v>
      </c>
      <c r="L207" s="13">
        <f t="shared" si="72"/>
        <v>0</v>
      </c>
      <c r="M207" s="13">
        <f t="shared" si="72"/>
        <v>1.18</v>
      </c>
      <c r="N207" s="13">
        <f t="shared" si="72"/>
        <v>0</v>
      </c>
      <c r="O207" s="13">
        <f t="shared" si="72"/>
        <v>1.53</v>
      </c>
      <c r="P207" s="13">
        <f t="shared" ref="P207:R207" si="73">SUM(P208:P218)</f>
        <v>0</v>
      </c>
      <c r="Q207" s="14">
        <f t="shared" si="64"/>
        <v>11.04</v>
      </c>
      <c r="R207" s="14">
        <f t="shared" si="73"/>
        <v>0</v>
      </c>
    </row>
    <row r="208" spans="1:18" ht="22.5" x14ac:dyDescent="0.25">
      <c r="A208" s="15" t="s">
        <v>328</v>
      </c>
      <c r="B208" s="18" t="s">
        <v>329</v>
      </c>
      <c r="C208" s="17" t="s">
        <v>33</v>
      </c>
      <c r="D208" s="13">
        <f>SUM(D209:D213)</f>
        <v>4.08</v>
      </c>
      <c r="E208" s="13">
        <f>SUM(E209:E213)</f>
        <v>5.58</v>
      </c>
      <c r="F208" s="13">
        <f>SUM(F209:F213)</f>
        <v>6.25</v>
      </c>
      <c r="G208" s="13">
        <f>SUM(G209:G213)</f>
        <v>0.45</v>
      </c>
      <c r="H208" s="13">
        <f t="shared" ref="H208:R208" si="74">SUM(H209:H213)</f>
        <v>0</v>
      </c>
      <c r="I208" s="13">
        <f t="shared" si="74"/>
        <v>2.73</v>
      </c>
      <c r="J208" s="13">
        <f t="shared" si="74"/>
        <v>0</v>
      </c>
      <c r="K208" s="13">
        <f t="shared" si="74"/>
        <v>5.15</v>
      </c>
      <c r="L208" s="13">
        <f t="shared" si="74"/>
        <v>0</v>
      </c>
      <c r="M208" s="13">
        <f t="shared" si="74"/>
        <v>1.18</v>
      </c>
      <c r="N208" s="13">
        <f t="shared" si="74"/>
        <v>0</v>
      </c>
      <c r="O208" s="13">
        <f t="shared" si="74"/>
        <v>1.53</v>
      </c>
      <c r="P208" s="13">
        <f t="shared" si="74"/>
        <v>0</v>
      </c>
      <c r="Q208" s="14">
        <f t="shared" si="64"/>
        <v>11.04</v>
      </c>
      <c r="R208" s="14">
        <f t="shared" si="74"/>
        <v>0</v>
      </c>
    </row>
    <row r="209" spans="1:18" ht="22.5" x14ac:dyDescent="0.25">
      <c r="A209" s="15" t="s">
        <v>330</v>
      </c>
      <c r="B209" s="19" t="s">
        <v>331</v>
      </c>
      <c r="C209" s="17" t="s">
        <v>33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4">
        <f t="shared" si="64"/>
        <v>0</v>
      </c>
      <c r="R209" s="14">
        <v>0</v>
      </c>
    </row>
    <row r="210" spans="1:18" x14ac:dyDescent="0.25">
      <c r="A210" s="15" t="s">
        <v>332</v>
      </c>
      <c r="B210" s="19" t="s">
        <v>333</v>
      </c>
      <c r="C210" s="17" t="s">
        <v>33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4">
        <f t="shared" si="64"/>
        <v>0</v>
      </c>
      <c r="R210" s="14">
        <v>0</v>
      </c>
    </row>
    <row r="211" spans="1:18" ht="33.75" x14ac:dyDescent="0.25">
      <c r="A211" s="15" t="s">
        <v>334</v>
      </c>
      <c r="B211" s="19" t="s">
        <v>335</v>
      </c>
      <c r="C211" s="17" t="s">
        <v>33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4">
        <f t="shared" si="64"/>
        <v>0</v>
      </c>
      <c r="R211" s="14">
        <v>0</v>
      </c>
    </row>
    <row r="212" spans="1:18" ht="22.5" x14ac:dyDescent="0.25">
      <c r="A212" s="15" t="s">
        <v>336</v>
      </c>
      <c r="B212" s="19" t="s">
        <v>337</v>
      </c>
      <c r="C212" s="17" t="s">
        <v>33</v>
      </c>
      <c r="D212" s="13">
        <v>4.08</v>
      </c>
      <c r="E212" s="13">
        <v>5.58</v>
      </c>
      <c r="F212" s="13">
        <v>6.25</v>
      </c>
      <c r="G212" s="13">
        <v>0.45</v>
      </c>
      <c r="H212" s="13">
        <v>0</v>
      </c>
      <c r="I212" s="13">
        <v>2.73</v>
      </c>
      <c r="J212" s="13">
        <v>0</v>
      </c>
      <c r="K212" s="13">
        <v>5.15</v>
      </c>
      <c r="L212" s="13">
        <v>0</v>
      </c>
      <c r="M212" s="13">
        <v>1.18</v>
      </c>
      <c r="N212" s="13">
        <v>0</v>
      </c>
      <c r="O212" s="13">
        <v>1.53</v>
      </c>
      <c r="P212" s="13">
        <v>0</v>
      </c>
      <c r="Q212" s="14">
        <f t="shared" si="64"/>
        <v>11.04</v>
      </c>
      <c r="R212" s="14">
        <v>0</v>
      </c>
    </row>
    <row r="213" spans="1:18" ht="33.75" x14ac:dyDescent="0.25">
      <c r="A213" s="15" t="s">
        <v>338</v>
      </c>
      <c r="B213" s="19" t="s">
        <v>339</v>
      </c>
      <c r="C213" s="17" t="s">
        <v>33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4">
        <f t="shared" si="64"/>
        <v>0</v>
      </c>
      <c r="R213" s="14">
        <v>0</v>
      </c>
    </row>
    <row r="214" spans="1:18" ht="22.5" x14ac:dyDescent="0.25">
      <c r="A214" s="15" t="s">
        <v>340</v>
      </c>
      <c r="B214" s="19" t="s">
        <v>341</v>
      </c>
      <c r="C214" s="17" t="s">
        <v>33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4">
        <f t="shared" si="64"/>
        <v>0</v>
      </c>
      <c r="R214" s="14">
        <v>0</v>
      </c>
    </row>
    <row r="215" spans="1:18" ht="22.5" x14ac:dyDescent="0.25">
      <c r="A215" s="15" t="s">
        <v>342</v>
      </c>
      <c r="B215" s="18" t="s">
        <v>343</v>
      </c>
      <c r="C215" s="17" t="s">
        <v>33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4">
        <f t="shared" si="64"/>
        <v>0</v>
      </c>
      <c r="R215" s="14">
        <v>0</v>
      </c>
    </row>
    <row r="216" spans="1:18" ht="22.5" x14ac:dyDescent="0.25">
      <c r="A216" s="15" t="s">
        <v>344</v>
      </c>
      <c r="B216" s="18" t="s">
        <v>345</v>
      </c>
      <c r="C216" s="17" t="s">
        <v>33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4">
        <f t="shared" si="64"/>
        <v>0</v>
      </c>
      <c r="R216" s="14">
        <v>0</v>
      </c>
    </row>
    <row r="217" spans="1:18" x14ac:dyDescent="0.25">
      <c r="A217" s="15" t="s">
        <v>346</v>
      </c>
      <c r="B217" s="18" t="s">
        <v>125</v>
      </c>
      <c r="C217" s="17" t="s">
        <v>347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4">
        <f t="shared" si="64"/>
        <v>0</v>
      </c>
      <c r="R217" s="14">
        <v>0</v>
      </c>
    </row>
    <row r="218" spans="1:18" ht="33.75" x14ac:dyDescent="0.25">
      <c r="A218" s="15" t="s">
        <v>348</v>
      </c>
      <c r="B218" s="18" t="s">
        <v>349</v>
      </c>
      <c r="C218" s="17" t="s">
        <v>33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4">
        <f t="shared" si="64"/>
        <v>0</v>
      </c>
      <c r="R218" s="14">
        <v>0</v>
      </c>
    </row>
    <row r="219" spans="1:18" ht="22.5" x14ac:dyDescent="0.25">
      <c r="A219" s="15" t="s">
        <v>350</v>
      </c>
      <c r="B219" s="16" t="s">
        <v>351</v>
      </c>
      <c r="C219" s="17" t="s">
        <v>33</v>
      </c>
      <c r="D219" s="13">
        <f>D220+D221+D225+D226+D229+D230+D231</f>
        <v>2.34</v>
      </c>
      <c r="E219" s="13">
        <f>E220+E221+E225+E226+E229+E230+E231</f>
        <v>0</v>
      </c>
      <c r="F219" s="13">
        <f t="shared" ref="F219:R219" si="75">SUM(F220:F231)</f>
        <v>18</v>
      </c>
      <c r="G219" s="13">
        <f t="shared" si="75"/>
        <v>0</v>
      </c>
      <c r="H219" s="13">
        <f t="shared" si="75"/>
        <v>0</v>
      </c>
      <c r="I219" s="13">
        <f t="shared" si="75"/>
        <v>0</v>
      </c>
      <c r="J219" s="13">
        <f t="shared" si="75"/>
        <v>0</v>
      </c>
      <c r="K219" s="13">
        <f>SUM(K220:K231)</f>
        <v>5</v>
      </c>
      <c r="L219" s="13">
        <f>SUM(L220:L231)</f>
        <v>0</v>
      </c>
      <c r="M219" s="13">
        <f>SUM(M220:M231)</f>
        <v>0</v>
      </c>
      <c r="N219" s="13">
        <f>SUM(N220:N231)</f>
        <v>0</v>
      </c>
      <c r="O219" s="13">
        <f t="shared" si="75"/>
        <v>0</v>
      </c>
      <c r="P219" s="13">
        <f t="shared" si="75"/>
        <v>0</v>
      </c>
      <c r="Q219" s="14">
        <f t="shared" si="64"/>
        <v>5</v>
      </c>
      <c r="R219" s="14">
        <f t="shared" si="75"/>
        <v>0</v>
      </c>
    </row>
    <row r="220" spans="1:18" x14ac:dyDescent="0.25">
      <c r="A220" s="15" t="s">
        <v>352</v>
      </c>
      <c r="B220" s="18" t="s">
        <v>353</v>
      </c>
      <c r="C220" s="17" t="s">
        <v>33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4">
        <f t="shared" si="64"/>
        <v>0</v>
      </c>
      <c r="R220" s="14">
        <v>0</v>
      </c>
    </row>
    <row r="221" spans="1:18" ht="22.5" x14ac:dyDescent="0.25">
      <c r="A221" s="15" t="s">
        <v>354</v>
      </c>
      <c r="B221" s="18" t="s">
        <v>355</v>
      </c>
      <c r="C221" s="17" t="s">
        <v>33</v>
      </c>
      <c r="D221" s="13">
        <f>SUM(D222:D224)</f>
        <v>2.34</v>
      </c>
      <c r="E221" s="13">
        <f t="shared" ref="E221:R221" si="76">SUM(E222:E224)</f>
        <v>0</v>
      </c>
      <c r="F221" s="13">
        <f t="shared" si="76"/>
        <v>9</v>
      </c>
      <c r="G221" s="13">
        <f t="shared" si="76"/>
        <v>0</v>
      </c>
      <c r="H221" s="13">
        <f t="shared" si="76"/>
        <v>0</v>
      </c>
      <c r="I221" s="13">
        <f t="shared" si="76"/>
        <v>0</v>
      </c>
      <c r="J221" s="13">
        <f t="shared" si="76"/>
        <v>0</v>
      </c>
      <c r="K221" s="13">
        <f>SUM(K222:K224)</f>
        <v>2.5</v>
      </c>
      <c r="L221" s="13">
        <f>SUM(L222:L224)</f>
        <v>0</v>
      </c>
      <c r="M221" s="13">
        <f>SUM(M222:M224)</f>
        <v>0</v>
      </c>
      <c r="N221" s="13">
        <f>SUM(N222:N224)</f>
        <v>0</v>
      </c>
      <c r="O221" s="13">
        <f t="shared" si="76"/>
        <v>0</v>
      </c>
      <c r="P221" s="13">
        <f t="shared" si="76"/>
        <v>0</v>
      </c>
      <c r="Q221" s="14">
        <f t="shared" si="64"/>
        <v>2.5</v>
      </c>
      <c r="R221" s="14">
        <f t="shared" si="76"/>
        <v>0</v>
      </c>
    </row>
    <row r="222" spans="1:18" x14ac:dyDescent="0.25">
      <c r="A222" s="15" t="s">
        <v>356</v>
      </c>
      <c r="B222" s="19" t="s">
        <v>357</v>
      </c>
      <c r="C222" s="17" t="s">
        <v>33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4">
        <f t="shared" si="64"/>
        <v>0</v>
      </c>
      <c r="R222" s="14">
        <v>0</v>
      </c>
    </row>
    <row r="223" spans="1:18" x14ac:dyDescent="0.25">
      <c r="A223" s="15" t="s">
        <v>358</v>
      </c>
      <c r="B223" s="19" t="s">
        <v>359</v>
      </c>
      <c r="C223" s="17" t="s">
        <v>33</v>
      </c>
      <c r="D223" s="13">
        <v>2.34</v>
      </c>
      <c r="E223" s="13">
        <v>0</v>
      </c>
      <c r="F223" s="13">
        <v>9</v>
      </c>
      <c r="G223" s="13">
        <v>0</v>
      </c>
      <c r="H223" s="13">
        <v>0</v>
      </c>
      <c r="I223" s="13">
        <v>0</v>
      </c>
      <c r="J223" s="13">
        <v>0</v>
      </c>
      <c r="K223" s="13">
        <v>2.5</v>
      </c>
      <c r="L223" s="13">
        <v>0</v>
      </c>
      <c r="M223" s="13">
        <v>0</v>
      </c>
      <c r="N223" s="13">
        <v>0</v>
      </c>
      <c r="O223" s="13">
        <v>0</v>
      </c>
      <c r="P223" s="13"/>
      <c r="Q223" s="14">
        <f t="shared" si="64"/>
        <v>2.5</v>
      </c>
      <c r="R223" s="14">
        <v>0</v>
      </c>
    </row>
    <row r="224" spans="1:18" ht="22.5" x14ac:dyDescent="0.25">
      <c r="A224" s="15" t="s">
        <v>360</v>
      </c>
      <c r="B224" s="19" t="s">
        <v>361</v>
      </c>
      <c r="C224" s="17" t="s">
        <v>33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4">
        <f t="shared" si="64"/>
        <v>0</v>
      </c>
      <c r="R224" s="14">
        <v>0</v>
      </c>
    </row>
    <row r="225" spans="1:18" x14ac:dyDescent="0.25">
      <c r="A225" s="15" t="s">
        <v>362</v>
      </c>
      <c r="B225" s="18" t="s">
        <v>363</v>
      </c>
      <c r="C225" s="17" t="s">
        <v>33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4">
        <f t="shared" si="64"/>
        <v>0</v>
      </c>
      <c r="R225" s="14">
        <v>0</v>
      </c>
    </row>
    <row r="226" spans="1:18" ht="33.75" x14ac:dyDescent="0.25">
      <c r="A226" s="15" t="s">
        <v>364</v>
      </c>
      <c r="B226" s="18" t="s">
        <v>365</v>
      </c>
      <c r="C226" s="17" t="s">
        <v>33</v>
      </c>
      <c r="D226" s="13">
        <f>SUM(D227:D228)</f>
        <v>0</v>
      </c>
      <c r="E226" s="13">
        <f t="shared" ref="E226:R226" si="77">SUM(E227:E228)</f>
        <v>0</v>
      </c>
      <c r="F226" s="13">
        <f t="shared" si="77"/>
        <v>0</v>
      </c>
      <c r="G226" s="13">
        <f t="shared" si="77"/>
        <v>0</v>
      </c>
      <c r="H226" s="13">
        <f t="shared" si="77"/>
        <v>0</v>
      </c>
      <c r="I226" s="13">
        <f t="shared" si="77"/>
        <v>0</v>
      </c>
      <c r="J226" s="13">
        <f t="shared" si="77"/>
        <v>0</v>
      </c>
      <c r="K226" s="13">
        <f>SUM(K227:K228)</f>
        <v>0</v>
      </c>
      <c r="L226" s="13">
        <f>SUM(L227:L228)</f>
        <v>0</v>
      </c>
      <c r="M226" s="13">
        <f>SUM(M227:M228)</f>
        <v>0</v>
      </c>
      <c r="N226" s="13">
        <f>SUM(N227:N228)</f>
        <v>0</v>
      </c>
      <c r="O226" s="13">
        <f t="shared" si="77"/>
        <v>0</v>
      </c>
      <c r="P226" s="13">
        <f t="shared" si="77"/>
        <v>0</v>
      </c>
      <c r="Q226" s="14">
        <f t="shared" si="64"/>
        <v>0</v>
      </c>
      <c r="R226" s="14">
        <f t="shared" si="77"/>
        <v>0</v>
      </c>
    </row>
    <row r="227" spans="1:18" x14ac:dyDescent="0.25">
      <c r="A227" s="15" t="s">
        <v>366</v>
      </c>
      <c r="B227" s="19" t="s">
        <v>367</v>
      </c>
      <c r="C227" s="17" t="s">
        <v>33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4">
        <f t="shared" si="64"/>
        <v>0</v>
      </c>
      <c r="R227" s="14">
        <v>0</v>
      </c>
    </row>
    <row r="228" spans="1:18" x14ac:dyDescent="0.25">
      <c r="A228" s="15" t="s">
        <v>368</v>
      </c>
      <c r="B228" s="19" t="s">
        <v>369</v>
      </c>
      <c r="C228" s="17" t="s">
        <v>33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4">
        <f t="shared" si="64"/>
        <v>0</v>
      </c>
      <c r="R228" s="14">
        <v>0</v>
      </c>
    </row>
    <row r="229" spans="1:18" x14ac:dyDescent="0.25">
      <c r="A229" s="15" t="s">
        <v>370</v>
      </c>
      <c r="B229" s="18" t="s">
        <v>371</v>
      </c>
      <c r="C229" s="17" t="s">
        <v>33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4">
        <f t="shared" ref="Q229:Q292" si="78">G229+I229+K229+M229+O229</f>
        <v>0</v>
      </c>
      <c r="R229" s="14">
        <v>0</v>
      </c>
    </row>
    <row r="230" spans="1:18" ht="22.5" x14ac:dyDescent="0.25">
      <c r="A230" s="15" t="s">
        <v>372</v>
      </c>
      <c r="B230" s="18" t="s">
        <v>373</v>
      </c>
      <c r="C230" s="17" t="s">
        <v>33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4">
        <f t="shared" si="78"/>
        <v>0</v>
      </c>
      <c r="R230" s="14">
        <v>0</v>
      </c>
    </row>
    <row r="231" spans="1:18" ht="22.5" x14ac:dyDescent="0.25">
      <c r="A231" s="15" t="s">
        <v>374</v>
      </c>
      <c r="B231" s="18" t="s">
        <v>375</v>
      </c>
      <c r="C231" s="17" t="s">
        <v>33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4">
        <f t="shared" si="78"/>
        <v>0</v>
      </c>
      <c r="R231" s="14">
        <v>0</v>
      </c>
    </row>
    <row r="232" spans="1:18" ht="22.5" x14ac:dyDescent="0.25">
      <c r="A232" s="15" t="s">
        <v>376</v>
      </c>
      <c r="B232" s="16" t="s">
        <v>377</v>
      </c>
      <c r="C232" s="17" t="s">
        <v>33</v>
      </c>
      <c r="D232" s="13">
        <f>D233+D237+D238</f>
        <v>4.0999999999999996</v>
      </c>
      <c r="E232" s="13">
        <f>E233+E237+E238</f>
        <v>7.2389999999999999</v>
      </c>
      <c r="F232" s="13">
        <f t="shared" ref="F232:R232" si="79">SUM(F233:F238)</f>
        <v>16.2</v>
      </c>
      <c r="G232" s="13">
        <f t="shared" si="79"/>
        <v>9.19</v>
      </c>
      <c r="H232" s="13">
        <f t="shared" si="79"/>
        <v>0</v>
      </c>
      <c r="I232" s="13">
        <f t="shared" si="79"/>
        <v>9.6199999999999992</v>
      </c>
      <c r="J232" s="13">
        <f t="shared" si="79"/>
        <v>0</v>
      </c>
      <c r="K232" s="13">
        <f>SUM(K233:K238)</f>
        <v>3.44</v>
      </c>
      <c r="L232" s="13">
        <f>SUM(L233:L238)</f>
        <v>0</v>
      </c>
      <c r="M232" s="13">
        <f>SUM(M233:M238)</f>
        <v>6.18</v>
      </c>
      <c r="N232" s="13">
        <f>SUM(N233:N238)</f>
        <v>0</v>
      </c>
      <c r="O232" s="13">
        <f t="shared" si="79"/>
        <v>6.12</v>
      </c>
      <c r="P232" s="13">
        <f t="shared" si="79"/>
        <v>0</v>
      </c>
      <c r="Q232" s="14">
        <f t="shared" si="78"/>
        <v>34.549999999999997</v>
      </c>
      <c r="R232" s="14">
        <f t="shared" si="79"/>
        <v>0</v>
      </c>
    </row>
    <row r="233" spans="1:18" ht="22.5" x14ac:dyDescent="0.25">
      <c r="A233" s="15" t="s">
        <v>378</v>
      </c>
      <c r="B233" s="18" t="s">
        <v>379</v>
      </c>
      <c r="C233" s="17" t="s">
        <v>33</v>
      </c>
      <c r="D233" s="13">
        <f>SUM(D234:D236)</f>
        <v>1.5100000000000002</v>
      </c>
      <c r="E233" s="13">
        <v>1.45</v>
      </c>
      <c r="F233" s="13">
        <f t="shared" ref="F233:R233" si="80">SUM(F234:F236)</f>
        <v>5.09</v>
      </c>
      <c r="G233" s="13">
        <f t="shared" si="80"/>
        <v>3</v>
      </c>
      <c r="H233" s="13">
        <f t="shared" si="80"/>
        <v>0</v>
      </c>
      <c r="I233" s="13">
        <f t="shared" si="80"/>
        <v>3.15</v>
      </c>
      <c r="J233" s="13">
        <f t="shared" si="80"/>
        <v>0</v>
      </c>
      <c r="K233" s="13">
        <f>SUM(K234:K236)</f>
        <v>0</v>
      </c>
      <c r="L233" s="13">
        <f>SUM(L234:L236)</f>
        <v>0</v>
      </c>
      <c r="M233" s="13">
        <f>SUM(M234:M236)</f>
        <v>1.3</v>
      </c>
      <c r="N233" s="13">
        <f>SUM(N234:N236)</f>
        <v>0</v>
      </c>
      <c r="O233" s="13">
        <f t="shared" si="80"/>
        <v>1.2</v>
      </c>
      <c r="P233" s="13">
        <f t="shared" si="80"/>
        <v>0</v>
      </c>
      <c r="Q233" s="14">
        <f t="shared" si="78"/>
        <v>8.65</v>
      </c>
      <c r="R233" s="14">
        <f t="shared" si="80"/>
        <v>0</v>
      </c>
    </row>
    <row r="234" spans="1:18" x14ac:dyDescent="0.25">
      <c r="A234" s="15" t="s">
        <v>380</v>
      </c>
      <c r="B234" s="19" t="s">
        <v>357</v>
      </c>
      <c r="C234" s="17" t="s">
        <v>33</v>
      </c>
      <c r="D234" s="13">
        <v>1.1200000000000001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4">
        <f t="shared" si="78"/>
        <v>0</v>
      </c>
      <c r="R234" s="14">
        <v>0</v>
      </c>
    </row>
    <row r="235" spans="1:18" x14ac:dyDescent="0.25">
      <c r="A235" s="15" t="s">
        <v>381</v>
      </c>
      <c r="B235" s="19" t="s">
        <v>359</v>
      </c>
      <c r="C235" s="17" t="s">
        <v>33</v>
      </c>
      <c r="D235" s="13">
        <v>0.39</v>
      </c>
      <c r="E235" s="13">
        <v>0.72</v>
      </c>
      <c r="F235" s="13">
        <v>5.09</v>
      </c>
      <c r="G235" s="13">
        <v>3</v>
      </c>
      <c r="H235" s="13">
        <v>0</v>
      </c>
      <c r="I235" s="13">
        <v>3.15</v>
      </c>
      <c r="J235" s="13">
        <v>0</v>
      </c>
      <c r="K235" s="13">
        <v>0</v>
      </c>
      <c r="L235" s="13">
        <v>0</v>
      </c>
      <c r="M235" s="13">
        <v>1.3</v>
      </c>
      <c r="N235" s="13">
        <v>0</v>
      </c>
      <c r="O235" s="13">
        <v>1.2</v>
      </c>
      <c r="P235" s="13">
        <v>0</v>
      </c>
      <c r="Q235" s="14">
        <f t="shared" si="78"/>
        <v>8.65</v>
      </c>
      <c r="R235" s="14">
        <v>0</v>
      </c>
    </row>
    <row r="236" spans="1:18" ht="22.5" x14ac:dyDescent="0.25">
      <c r="A236" s="15" t="s">
        <v>382</v>
      </c>
      <c r="B236" s="19" t="s">
        <v>361</v>
      </c>
      <c r="C236" s="17" t="s">
        <v>33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4">
        <f t="shared" si="78"/>
        <v>0</v>
      </c>
      <c r="R236" s="14">
        <v>0</v>
      </c>
    </row>
    <row r="237" spans="1:18" x14ac:dyDescent="0.25">
      <c r="A237" s="15" t="s">
        <v>383</v>
      </c>
      <c r="B237" s="18" t="s">
        <v>237</v>
      </c>
      <c r="C237" s="17" t="s">
        <v>33</v>
      </c>
      <c r="D237" s="13">
        <v>2.59</v>
      </c>
      <c r="E237" s="13">
        <v>5.7889999999999997</v>
      </c>
      <c r="F237" s="13">
        <v>6.02</v>
      </c>
      <c r="G237" s="13">
        <v>3.19</v>
      </c>
      <c r="H237" s="13"/>
      <c r="I237" s="13">
        <v>3.32</v>
      </c>
      <c r="J237" s="13">
        <v>0</v>
      </c>
      <c r="K237" s="13">
        <v>3.44</v>
      </c>
      <c r="L237" s="13">
        <v>0</v>
      </c>
      <c r="M237" s="13">
        <v>3.58</v>
      </c>
      <c r="N237" s="13">
        <v>0</v>
      </c>
      <c r="O237" s="13">
        <v>3.72</v>
      </c>
      <c r="P237" s="13"/>
      <c r="Q237" s="14">
        <f t="shared" si="78"/>
        <v>17.25</v>
      </c>
      <c r="R237" s="14">
        <v>0</v>
      </c>
    </row>
    <row r="238" spans="1:18" ht="22.5" x14ac:dyDescent="0.25">
      <c r="A238" s="15" t="s">
        <v>384</v>
      </c>
      <c r="B238" s="18" t="s">
        <v>385</v>
      </c>
      <c r="C238" s="17" t="s">
        <v>33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4">
        <f t="shared" si="78"/>
        <v>0</v>
      </c>
      <c r="R238" s="14">
        <v>0</v>
      </c>
    </row>
    <row r="239" spans="1:18" ht="33.75" x14ac:dyDescent="0.25">
      <c r="A239" s="20" t="s">
        <v>386</v>
      </c>
      <c r="B239" s="27" t="s">
        <v>387</v>
      </c>
      <c r="C239" s="17" t="s">
        <v>33</v>
      </c>
      <c r="D239" s="13">
        <f>D164-D182</f>
        <v>10.810000000000002</v>
      </c>
      <c r="E239" s="13">
        <f>E164-E182</f>
        <v>9.3400000000000318</v>
      </c>
      <c r="F239" s="13">
        <f>F164-F182</f>
        <v>4.6000000000000227</v>
      </c>
      <c r="G239" s="13">
        <f t="shared" ref="G239:P239" si="81">G164-G182</f>
        <v>7.5200000000000102</v>
      </c>
      <c r="H239" s="13">
        <f t="shared" si="81"/>
        <v>0</v>
      </c>
      <c r="I239" s="13">
        <f t="shared" si="81"/>
        <v>8.7599999999999909</v>
      </c>
      <c r="J239" s="13">
        <f t="shared" si="81"/>
        <v>0</v>
      </c>
      <c r="K239" s="13">
        <f t="shared" si="81"/>
        <v>5.4299999999999784</v>
      </c>
      <c r="L239" s="13">
        <f t="shared" si="81"/>
        <v>0</v>
      </c>
      <c r="M239" s="13">
        <f t="shared" si="81"/>
        <v>6.3600000000000136</v>
      </c>
      <c r="N239" s="13">
        <f t="shared" si="81"/>
        <v>0</v>
      </c>
      <c r="O239" s="13">
        <f>O164-O182</f>
        <v>6.5099999999999625</v>
      </c>
      <c r="P239" s="13">
        <f t="shared" si="81"/>
        <v>0</v>
      </c>
      <c r="Q239" s="14">
        <f>G239+I239+K239+M239+O239</f>
        <v>34.579999999999956</v>
      </c>
      <c r="R239" s="13">
        <f t="shared" ref="R239" si="82">R164-R182</f>
        <v>0</v>
      </c>
    </row>
    <row r="240" spans="1:18" ht="45" x14ac:dyDescent="0.25">
      <c r="A240" s="20" t="s">
        <v>388</v>
      </c>
      <c r="B240" s="27" t="s">
        <v>389</v>
      </c>
      <c r="C240" s="17" t="s">
        <v>33</v>
      </c>
      <c r="D240" s="13">
        <f>D200-D207</f>
        <v>-4.08</v>
      </c>
      <c r="E240" s="13">
        <f>E200-E207</f>
        <v>-5.58</v>
      </c>
      <c r="F240" s="13">
        <f>F200-F207</f>
        <v>-6.25</v>
      </c>
      <c r="G240" s="13">
        <f t="shared" ref="G240:P240" si="83">G200-G207</f>
        <v>-0.45</v>
      </c>
      <c r="H240" s="13">
        <f t="shared" si="83"/>
        <v>0</v>
      </c>
      <c r="I240" s="13">
        <f t="shared" si="83"/>
        <v>-2.73</v>
      </c>
      <c r="J240" s="13">
        <f t="shared" si="83"/>
        <v>0</v>
      </c>
      <c r="K240" s="13">
        <f t="shared" si="83"/>
        <v>-5.15</v>
      </c>
      <c r="L240" s="13">
        <f t="shared" si="83"/>
        <v>0</v>
      </c>
      <c r="M240" s="13">
        <f t="shared" si="83"/>
        <v>-1.18</v>
      </c>
      <c r="N240" s="13">
        <f t="shared" si="83"/>
        <v>0</v>
      </c>
      <c r="O240" s="13">
        <f t="shared" si="83"/>
        <v>-1.53</v>
      </c>
      <c r="P240" s="13">
        <f t="shared" si="83"/>
        <v>0</v>
      </c>
      <c r="Q240" s="14">
        <v>0</v>
      </c>
      <c r="R240" s="13">
        <f t="shared" ref="R240" si="84">R200-R207</f>
        <v>0</v>
      </c>
    </row>
    <row r="241" spans="1:18" ht="22.5" x14ac:dyDescent="0.25">
      <c r="A241" s="15" t="s">
        <v>390</v>
      </c>
      <c r="B241" s="18" t="s">
        <v>391</v>
      </c>
      <c r="C241" s="17" t="s">
        <v>33</v>
      </c>
      <c r="D241" s="13">
        <f>D201-D208</f>
        <v>-4.08</v>
      </c>
      <c r="E241" s="13">
        <f>E201-E208</f>
        <v>-5.58</v>
      </c>
      <c r="F241" s="13">
        <f t="shared" ref="F241:P241" si="85">F201-F208</f>
        <v>-6.25</v>
      </c>
      <c r="G241" s="13">
        <f t="shared" si="85"/>
        <v>-0.45</v>
      </c>
      <c r="H241" s="13">
        <f t="shared" si="85"/>
        <v>0</v>
      </c>
      <c r="I241" s="13">
        <f t="shared" si="85"/>
        <v>-2.73</v>
      </c>
      <c r="J241" s="13">
        <f t="shared" si="85"/>
        <v>0</v>
      </c>
      <c r="K241" s="13">
        <f t="shared" si="85"/>
        <v>-5.15</v>
      </c>
      <c r="L241" s="13">
        <f t="shared" si="85"/>
        <v>0</v>
      </c>
      <c r="M241" s="13">
        <f t="shared" si="85"/>
        <v>-1.18</v>
      </c>
      <c r="N241" s="13">
        <f t="shared" si="85"/>
        <v>0</v>
      </c>
      <c r="O241" s="13">
        <f t="shared" si="85"/>
        <v>-1.53</v>
      </c>
      <c r="P241" s="13">
        <f t="shared" si="85"/>
        <v>0</v>
      </c>
      <c r="Q241" s="13">
        <v>0</v>
      </c>
      <c r="R241" s="14">
        <v>0</v>
      </c>
    </row>
    <row r="242" spans="1:18" ht="22.5" x14ac:dyDescent="0.25">
      <c r="A242" s="15" t="s">
        <v>392</v>
      </c>
      <c r="B242" s="18" t="s">
        <v>393</v>
      </c>
      <c r="C242" s="17" t="s">
        <v>33</v>
      </c>
      <c r="D242" s="13">
        <f t="shared" ref="D242:P242" si="86">D202-D209</f>
        <v>0</v>
      </c>
      <c r="E242" s="13">
        <f t="shared" si="86"/>
        <v>0</v>
      </c>
      <c r="F242" s="13">
        <f t="shared" si="86"/>
        <v>0</v>
      </c>
      <c r="G242" s="13">
        <f t="shared" si="86"/>
        <v>0</v>
      </c>
      <c r="H242" s="13">
        <f t="shared" si="86"/>
        <v>0</v>
      </c>
      <c r="I242" s="13">
        <f t="shared" si="86"/>
        <v>0</v>
      </c>
      <c r="J242" s="13">
        <f t="shared" si="86"/>
        <v>0</v>
      </c>
      <c r="K242" s="13">
        <f t="shared" si="86"/>
        <v>0</v>
      </c>
      <c r="L242" s="13">
        <f t="shared" si="86"/>
        <v>0</v>
      </c>
      <c r="M242" s="13">
        <f t="shared" si="86"/>
        <v>0</v>
      </c>
      <c r="N242" s="13">
        <f t="shared" si="86"/>
        <v>0</v>
      </c>
      <c r="O242" s="13">
        <f t="shared" si="86"/>
        <v>0</v>
      </c>
      <c r="P242" s="13">
        <f t="shared" si="86"/>
        <v>0</v>
      </c>
      <c r="Q242" s="14">
        <f t="shared" si="78"/>
        <v>0</v>
      </c>
      <c r="R242" s="14">
        <v>0</v>
      </c>
    </row>
    <row r="243" spans="1:18" ht="33.75" x14ac:dyDescent="0.25">
      <c r="A243" s="20" t="s">
        <v>394</v>
      </c>
      <c r="B243" s="16" t="s">
        <v>395</v>
      </c>
      <c r="C243" s="17" t="s">
        <v>33</v>
      </c>
      <c r="D243" s="13">
        <f t="shared" ref="D243:I243" si="87">D219-D232</f>
        <v>-1.7599999999999998</v>
      </c>
      <c r="E243" s="13">
        <f t="shared" si="87"/>
        <v>-7.2389999999999999</v>
      </c>
      <c r="F243" s="13">
        <f t="shared" si="87"/>
        <v>1.8000000000000007</v>
      </c>
      <c r="G243" s="13">
        <f t="shared" si="87"/>
        <v>-9.19</v>
      </c>
      <c r="H243" s="13">
        <f t="shared" si="87"/>
        <v>0</v>
      </c>
      <c r="I243" s="13">
        <f t="shared" si="87"/>
        <v>-9.6199999999999992</v>
      </c>
      <c r="J243" s="13">
        <f t="shared" ref="J243:P243" si="88">J219-J232</f>
        <v>0</v>
      </c>
      <c r="K243" s="13">
        <f t="shared" si="88"/>
        <v>1.56</v>
      </c>
      <c r="L243" s="13">
        <f t="shared" si="88"/>
        <v>0</v>
      </c>
      <c r="M243" s="13">
        <f t="shared" si="88"/>
        <v>-6.18</v>
      </c>
      <c r="N243" s="13">
        <f t="shared" si="88"/>
        <v>0</v>
      </c>
      <c r="O243" s="13">
        <f t="shared" si="88"/>
        <v>-6.12</v>
      </c>
      <c r="P243" s="13">
        <f t="shared" si="88"/>
        <v>0</v>
      </c>
      <c r="Q243" s="14">
        <f t="shared" si="78"/>
        <v>-29.55</v>
      </c>
      <c r="R243" s="14">
        <f t="shared" ref="R243" si="89">SUM(R219,R232)</f>
        <v>0</v>
      </c>
    </row>
    <row r="244" spans="1:18" ht="33.75" x14ac:dyDescent="0.25">
      <c r="A244" s="15" t="s">
        <v>396</v>
      </c>
      <c r="B244" s="18" t="s">
        <v>397</v>
      </c>
      <c r="C244" s="17" t="s">
        <v>33</v>
      </c>
      <c r="D244" s="13">
        <v>1.95</v>
      </c>
      <c r="E244" s="13">
        <v>1.23</v>
      </c>
      <c r="F244" s="13">
        <f>E244+F221-F233</f>
        <v>5.1400000000000006</v>
      </c>
      <c r="G244" s="13">
        <f>F244+G221-G233</f>
        <v>2.1400000000000006</v>
      </c>
      <c r="H244" s="13">
        <v>0</v>
      </c>
      <c r="I244" s="13">
        <f>G244+I221-I233</f>
        <v>-1.0099999999999993</v>
      </c>
      <c r="J244" s="13">
        <f t="shared" ref="J244:O244" si="90">H244+J221-J233</f>
        <v>0</v>
      </c>
      <c r="K244" s="13">
        <f t="shared" si="90"/>
        <v>1.4900000000000007</v>
      </c>
      <c r="L244" s="13">
        <f t="shared" si="90"/>
        <v>0</v>
      </c>
      <c r="M244" s="13">
        <f t="shared" si="90"/>
        <v>0.19000000000000061</v>
      </c>
      <c r="N244" s="13">
        <f t="shared" si="90"/>
        <v>0</v>
      </c>
      <c r="O244" s="13">
        <f t="shared" si="90"/>
        <v>-1.0099999999999993</v>
      </c>
      <c r="P244" s="13">
        <v>0</v>
      </c>
      <c r="Q244" s="14">
        <f t="shared" si="78"/>
        <v>1.8000000000000029</v>
      </c>
      <c r="R244" s="14">
        <v>0</v>
      </c>
    </row>
    <row r="245" spans="1:18" ht="22.5" x14ac:dyDescent="0.25">
      <c r="A245" s="15" t="s">
        <v>398</v>
      </c>
      <c r="B245" s="18" t="s">
        <v>399</v>
      </c>
      <c r="C245" s="17" t="s">
        <v>33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4">
        <f t="shared" si="78"/>
        <v>0</v>
      </c>
      <c r="R245" s="14">
        <v>0</v>
      </c>
    </row>
    <row r="246" spans="1:18" ht="22.5" x14ac:dyDescent="0.25">
      <c r="A246" s="15" t="s">
        <v>400</v>
      </c>
      <c r="B246" s="16" t="s">
        <v>401</v>
      </c>
      <c r="C246" s="17" t="s">
        <v>33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4">
        <f t="shared" si="78"/>
        <v>0</v>
      </c>
      <c r="R246" s="14">
        <v>0</v>
      </c>
    </row>
    <row r="247" spans="1:18" ht="33.75" x14ac:dyDescent="0.25">
      <c r="A247" s="20" t="s">
        <v>402</v>
      </c>
      <c r="B247" s="36" t="s">
        <v>403</v>
      </c>
      <c r="C247" s="37" t="s">
        <v>33</v>
      </c>
      <c r="D247" s="13">
        <f>SUM(D239,D240,D243,D246)</f>
        <v>4.9700000000000024</v>
      </c>
      <c r="E247" s="13">
        <f>SUM(E239,E240,E243,E246)</f>
        <v>-3.4789999999999681</v>
      </c>
      <c r="F247" s="38">
        <f>SUM(F239,F240,F243,F246)</f>
        <v>0.15000000000002345</v>
      </c>
      <c r="G247" s="38">
        <f t="shared" ref="G247:R247" si="91">SUM(G239,G240,G243,G246)</f>
        <v>-2.1199999999999894</v>
      </c>
      <c r="H247" s="38">
        <f t="shared" si="91"/>
        <v>0</v>
      </c>
      <c r="I247" s="38">
        <f t="shared" si="91"/>
        <v>-3.5900000000000087</v>
      </c>
      <c r="J247" s="38">
        <f t="shared" si="91"/>
        <v>0</v>
      </c>
      <c r="K247" s="38">
        <f>SUM(K239,K240,K243,K246)</f>
        <v>1.8399999999999781</v>
      </c>
      <c r="L247" s="38">
        <f>SUM(L239,L240,L243,L246)</f>
        <v>0</v>
      </c>
      <c r="M247" s="38">
        <f>SUM(M239,M240,M243,M246)</f>
        <v>-0.99999999999998579</v>
      </c>
      <c r="N247" s="38">
        <f>SUM(N239,N240,N243,N246)</f>
        <v>0</v>
      </c>
      <c r="O247" s="38">
        <f t="shared" si="91"/>
        <v>-1.1400000000000379</v>
      </c>
      <c r="P247" s="38">
        <f t="shared" si="91"/>
        <v>0</v>
      </c>
      <c r="Q247" s="38">
        <v>0</v>
      </c>
      <c r="R247" s="38">
        <f t="shared" si="91"/>
        <v>0</v>
      </c>
    </row>
    <row r="248" spans="1:18" ht="22.5" x14ac:dyDescent="0.25">
      <c r="A248" s="15" t="s">
        <v>404</v>
      </c>
      <c r="B248" s="16" t="s">
        <v>405</v>
      </c>
      <c r="C248" s="17" t="s">
        <v>33</v>
      </c>
      <c r="D248" s="13">
        <v>4.37</v>
      </c>
      <c r="E248" s="13">
        <f>D249</f>
        <v>9.3400000000000034</v>
      </c>
      <c r="F248" s="13">
        <f>E249</f>
        <v>5.8610000000000353</v>
      </c>
      <c r="G248" s="13">
        <f>F249</f>
        <v>6.0110000000000587</v>
      </c>
      <c r="H248" s="13">
        <v>0</v>
      </c>
      <c r="I248" s="13">
        <f>G249</f>
        <v>3.8910000000000693</v>
      </c>
      <c r="J248" s="13">
        <v>0</v>
      </c>
      <c r="K248" s="13">
        <f>I249</f>
        <v>0.30100000000006055</v>
      </c>
      <c r="L248" s="13">
        <v>0</v>
      </c>
      <c r="M248" s="13">
        <f>K249</f>
        <v>2.1410000000000386</v>
      </c>
      <c r="N248" s="13">
        <v>0</v>
      </c>
      <c r="O248" s="13">
        <f>M249</f>
        <v>1.1410000000000529</v>
      </c>
      <c r="P248" s="13">
        <v>0</v>
      </c>
      <c r="Q248" s="14">
        <v>0</v>
      </c>
      <c r="R248" s="14">
        <v>0</v>
      </c>
    </row>
    <row r="249" spans="1:18" ht="22.5" x14ac:dyDescent="0.25">
      <c r="A249" s="15" t="s">
        <v>406</v>
      </c>
      <c r="B249" s="16" t="s">
        <v>407</v>
      </c>
      <c r="C249" s="17" t="s">
        <v>33</v>
      </c>
      <c r="D249" s="13">
        <f>D247+D248</f>
        <v>9.3400000000000034</v>
      </c>
      <c r="E249" s="13">
        <f t="shared" ref="E249:O249" si="92">E247+E248</f>
        <v>5.8610000000000353</v>
      </c>
      <c r="F249" s="13">
        <f t="shared" si="92"/>
        <v>6.0110000000000587</v>
      </c>
      <c r="G249" s="13">
        <f t="shared" si="92"/>
        <v>3.8910000000000693</v>
      </c>
      <c r="H249" s="13">
        <f t="shared" si="92"/>
        <v>0</v>
      </c>
      <c r="I249" s="13">
        <f t="shared" si="92"/>
        <v>0.30100000000006055</v>
      </c>
      <c r="J249" s="13">
        <f t="shared" si="92"/>
        <v>0</v>
      </c>
      <c r="K249" s="13">
        <f t="shared" si="92"/>
        <v>2.1410000000000386</v>
      </c>
      <c r="L249" s="13">
        <f t="shared" si="92"/>
        <v>0</v>
      </c>
      <c r="M249" s="13">
        <f t="shared" si="92"/>
        <v>1.1410000000000529</v>
      </c>
      <c r="N249" s="13">
        <f t="shared" si="92"/>
        <v>0</v>
      </c>
      <c r="O249" s="13">
        <f t="shared" si="92"/>
        <v>1.0000000000149889E-3</v>
      </c>
      <c r="P249" s="13">
        <v>0</v>
      </c>
      <c r="Q249" s="14">
        <f>G249+I249+K249+M249+O249</f>
        <v>7.4750000000002377</v>
      </c>
      <c r="R249" s="14">
        <v>0</v>
      </c>
    </row>
    <row r="250" spans="1:18" x14ac:dyDescent="0.25">
      <c r="A250" s="15" t="s">
        <v>408</v>
      </c>
      <c r="B250" s="16" t="s">
        <v>125</v>
      </c>
      <c r="C250" s="17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4"/>
      <c r="R250" s="14"/>
    </row>
    <row r="251" spans="1:18" ht="22.5" x14ac:dyDescent="0.25">
      <c r="A251" s="15" t="s">
        <v>409</v>
      </c>
      <c r="B251" s="18" t="s">
        <v>410</v>
      </c>
      <c r="C251" s="17" t="s">
        <v>33</v>
      </c>
      <c r="D251" s="13">
        <f>SUM(D252:D279)</f>
        <v>15.57</v>
      </c>
      <c r="E251" s="13">
        <f t="shared" ref="E251:R251" si="93">SUM(E252:E279)</f>
        <v>28.47</v>
      </c>
      <c r="F251" s="13">
        <f>SUM(F252:F279)</f>
        <v>22.02</v>
      </c>
      <c r="G251" s="13">
        <f t="shared" ref="G251:Q251" si="94">SUM(H252:H279)</f>
        <v>0</v>
      </c>
      <c r="H251" s="13">
        <f t="shared" si="94"/>
        <v>23.759999999999998</v>
      </c>
      <c r="I251" s="13">
        <f t="shared" si="94"/>
        <v>0</v>
      </c>
      <c r="J251" s="13">
        <f t="shared" si="94"/>
        <v>24.72</v>
      </c>
      <c r="K251" s="13">
        <f t="shared" si="94"/>
        <v>0</v>
      </c>
      <c r="L251" s="13">
        <f t="shared" si="94"/>
        <v>25.7</v>
      </c>
      <c r="M251" s="13">
        <f t="shared" si="94"/>
        <v>0</v>
      </c>
      <c r="N251" s="13">
        <f t="shared" si="94"/>
        <v>26.73</v>
      </c>
      <c r="O251" s="13">
        <f t="shared" si="94"/>
        <v>0</v>
      </c>
      <c r="P251" s="13">
        <f t="shared" si="94"/>
        <v>123.74999999999999</v>
      </c>
      <c r="Q251" s="13">
        <f t="shared" si="94"/>
        <v>0</v>
      </c>
      <c r="R251" s="14">
        <f t="shared" si="93"/>
        <v>0</v>
      </c>
    </row>
    <row r="252" spans="1:18" ht="33.75" x14ac:dyDescent="0.25">
      <c r="A252" s="15" t="s">
        <v>411</v>
      </c>
      <c r="B252" s="19" t="s">
        <v>412</v>
      </c>
      <c r="C252" s="17" t="s">
        <v>33</v>
      </c>
      <c r="D252" s="13">
        <f>SUM(D253:D259)</f>
        <v>0</v>
      </c>
      <c r="E252" s="13">
        <f t="shared" ref="E252:R252" si="95">SUM(E253:E259)</f>
        <v>0</v>
      </c>
      <c r="F252" s="13">
        <f t="shared" si="95"/>
        <v>0</v>
      </c>
      <c r="G252" s="13">
        <f t="shared" si="95"/>
        <v>0</v>
      </c>
      <c r="H252" s="13">
        <f t="shared" si="95"/>
        <v>0</v>
      </c>
      <c r="I252" s="13">
        <f t="shared" si="95"/>
        <v>0</v>
      </c>
      <c r="J252" s="13">
        <f t="shared" si="95"/>
        <v>0</v>
      </c>
      <c r="K252" s="13">
        <f t="shared" si="95"/>
        <v>0</v>
      </c>
      <c r="L252" s="13">
        <f t="shared" si="95"/>
        <v>0</v>
      </c>
      <c r="M252" s="13">
        <f t="shared" si="95"/>
        <v>0</v>
      </c>
      <c r="N252" s="13">
        <f t="shared" si="95"/>
        <v>0</v>
      </c>
      <c r="O252" s="13">
        <f t="shared" si="95"/>
        <v>0</v>
      </c>
      <c r="P252" s="13">
        <f t="shared" si="95"/>
        <v>0</v>
      </c>
      <c r="Q252" s="14">
        <f t="shared" si="78"/>
        <v>0</v>
      </c>
      <c r="R252" s="14">
        <f t="shared" si="95"/>
        <v>0</v>
      </c>
    </row>
    <row r="253" spans="1:18" x14ac:dyDescent="0.25">
      <c r="A253" s="15" t="s">
        <v>413</v>
      </c>
      <c r="B253" s="24" t="s">
        <v>414</v>
      </c>
      <c r="C253" s="17" t="s">
        <v>33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4">
        <f t="shared" si="78"/>
        <v>0</v>
      </c>
      <c r="R253" s="14">
        <v>0</v>
      </c>
    </row>
    <row r="254" spans="1:18" ht="45" x14ac:dyDescent="0.25">
      <c r="A254" s="15" t="s">
        <v>415</v>
      </c>
      <c r="B254" s="24" t="s">
        <v>37</v>
      </c>
      <c r="C254" s="17" t="s">
        <v>33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4">
        <f t="shared" si="78"/>
        <v>0</v>
      </c>
      <c r="R254" s="14">
        <v>0</v>
      </c>
    </row>
    <row r="255" spans="1:18" x14ac:dyDescent="0.25">
      <c r="A255" s="15" t="s">
        <v>416</v>
      </c>
      <c r="B255" s="25" t="s">
        <v>414</v>
      </c>
      <c r="C255" s="17" t="s">
        <v>33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4">
        <f t="shared" si="78"/>
        <v>0</v>
      </c>
      <c r="R255" s="14">
        <v>0</v>
      </c>
    </row>
    <row r="256" spans="1:18" ht="45" x14ac:dyDescent="0.25">
      <c r="A256" s="15" t="s">
        <v>417</v>
      </c>
      <c r="B256" s="24" t="s">
        <v>39</v>
      </c>
      <c r="C256" s="17" t="s">
        <v>33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4">
        <f t="shared" si="78"/>
        <v>0</v>
      </c>
      <c r="R256" s="14">
        <v>0</v>
      </c>
    </row>
    <row r="257" spans="1:18" x14ac:dyDescent="0.25">
      <c r="A257" s="15" t="s">
        <v>418</v>
      </c>
      <c r="B257" s="25" t="s">
        <v>414</v>
      </c>
      <c r="C257" s="17" t="s">
        <v>33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4">
        <f t="shared" si="78"/>
        <v>0</v>
      </c>
      <c r="R257" s="14">
        <v>0</v>
      </c>
    </row>
    <row r="258" spans="1:18" ht="45" x14ac:dyDescent="0.25">
      <c r="A258" s="15" t="s">
        <v>419</v>
      </c>
      <c r="B258" s="24" t="s">
        <v>41</v>
      </c>
      <c r="C258" s="17" t="s">
        <v>33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4">
        <f t="shared" si="78"/>
        <v>0</v>
      </c>
      <c r="R258" s="14">
        <v>0</v>
      </c>
    </row>
    <row r="259" spans="1:18" x14ac:dyDescent="0.25">
      <c r="A259" s="15" t="s">
        <v>420</v>
      </c>
      <c r="B259" s="25" t="s">
        <v>414</v>
      </c>
      <c r="C259" s="17" t="s">
        <v>33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4">
        <f t="shared" si="78"/>
        <v>0</v>
      </c>
      <c r="R259" s="14">
        <v>0</v>
      </c>
    </row>
    <row r="260" spans="1:18" ht="22.5" x14ac:dyDescent="0.25">
      <c r="A260" s="15" t="s">
        <v>421</v>
      </c>
      <c r="B260" s="24" t="s">
        <v>422</v>
      </c>
      <c r="C260" s="17" t="s">
        <v>33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4">
        <f t="shared" si="78"/>
        <v>0</v>
      </c>
      <c r="R260" s="14">
        <v>0</v>
      </c>
    </row>
    <row r="261" spans="1:18" x14ac:dyDescent="0.25">
      <c r="A261" s="15" t="s">
        <v>423</v>
      </c>
      <c r="B261" s="25" t="s">
        <v>414</v>
      </c>
      <c r="C261" s="17" t="s">
        <v>33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4">
        <f t="shared" si="78"/>
        <v>0</v>
      </c>
      <c r="R261" s="14">
        <v>0</v>
      </c>
    </row>
    <row r="262" spans="1:18" ht="22.5" x14ac:dyDescent="0.25">
      <c r="A262" s="15" t="s">
        <v>424</v>
      </c>
      <c r="B262" s="24" t="s">
        <v>425</v>
      </c>
      <c r="C262" s="17" t="s">
        <v>33</v>
      </c>
      <c r="D262" s="13">
        <v>5.14</v>
      </c>
      <c r="E262" s="13">
        <v>12.2</v>
      </c>
      <c r="F262" s="13">
        <v>8.67</v>
      </c>
      <c r="G262" s="13">
        <v>8.99</v>
      </c>
      <c r="H262" s="13"/>
      <c r="I262" s="13">
        <v>9.35</v>
      </c>
      <c r="J262" s="13"/>
      <c r="K262" s="13">
        <v>9.73</v>
      </c>
      <c r="L262" s="13"/>
      <c r="M262" s="13">
        <v>10.119999999999999</v>
      </c>
      <c r="N262" s="13"/>
      <c r="O262" s="13">
        <v>10.52</v>
      </c>
      <c r="P262" s="13">
        <v>0</v>
      </c>
      <c r="Q262" s="14">
        <f t="shared" si="78"/>
        <v>48.709999999999994</v>
      </c>
      <c r="R262" s="14">
        <v>0</v>
      </c>
    </row>
    <row r="263" spans="1:18" x14ac:dyDescent="0.25">
      <c r="A263" s="15" t="s">
        <v>426</v>
      </c>
      <c r="B263" s="25" t="s">
        <v>414</v>
      </c>
      <c r="C263" s="17" t="s">
        <v>33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4">
        <f t="shared" si="78"/>
        <v>0</v>
      </c>
      <c r="R263" s="14">
        <v>0</v>
      </c>
    </row>
    <row r="264" spans="1:18" ht="22.5" x14ac:dyDescent="0.25">
      <c r="A264" s="15" t="s">
        <v>427</v>
      </c>
      <c r="B264" s="24" t="s">
        <v>428</v>
      </c>
      <c r="C264" s="17" t="s">
        <v>33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4">
        <f t="shared" si="78"/>
        <v>0</v>
      </c>
      <c r="R264" s="14">
        <v>0</v>
      </c>
    </row>
    <row r="265" spans="1:18" x14ac:dyDescent="0.25">
      <c r="A265" s="15" t="s">
        <v>429</v>
      </c>
      <c r="B265" s="25" t="s">
        <v>414</v>
      </c>
      <c r="C265" s="17" t="s">
        <v>33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4">
        <f t="shared" si="78"/>
        <v>0</v>
      </c>
      <c r="R265" s="14">
        <v>0</v>
      </c>
    </row>
    <row r="266" spans="1:18" ht="33.75" x14ac:dyDescent="0.25">
      <c r="A266" s="15" t="s">
        <v>430</v>
      </c>
      <c r="B266" s="24" t="s">
        <v>431</v>
      </c>
      <c r="C266" s="17" t="s">
        <v>33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4">
        <f t="shared" si="78"/>
        <v>0</v>
      </c>
      <c r="R266" s="14">
        <v>0</v>
      </c>
    </row>
    <row r="267" spans="1:18" x14ac:dyDescent="0.25">
      <c r="A267" s="15" t="s">
        <v>432</v>
      </c>
      <c r="B267" s="25" t="s">
        <v>414</v>
      </c>
      <c r="C267" s="17" t="s">
        <v>33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4">
        <f t="shared" si="78"/>
        <v>0</v>
      </c>
      <c r="R267" s="14">
        <v>0</v>
      </c>
    </row>
    <row r="268" spans="1:18" ht="22.5" x14ac:dyDescent="0.25">
      <c r="A268" s="15" t="s">
        <v>433</v>
      </c>
      <c r="B268" s="24" t="s">
        <v>434</v>
      </c>
      <c r="C268" s="17" t="s">
        <v>33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4">
        <f t="shared" si="78"/>
        <v>0</v>
      </c>
      <c r="R268" s="14">
        <v>0</v>
      </c>
    </row>
    <row r="269" spans="1:18" x14ac:dyDescent="0.25">
      <c r="A269" s="15" t="s">
        <v>435</v>
      </c>
      <c r="B269" s="25" t="s">
        <v>414</v>
      </c>
      <c r="C269" s="17" t="s">
        <v>33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4">
        <f t="shared" si="78"/>
        <v>0</v>
      </c>
      <c r="R269" s="14">
        <v>0</v>
      </c>
    </row>
    <row r="270" spans="1:18" ht="22.5" x14ac:dyDescent="0.25">
      <c r="A270" s="15" t="s">
        <v>433</v>
      </c>
      <c r="B270" s="24" t="s">
        <v>436</v>
      </c>
      <c r="C270" s="17" t="s">
        <v>33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4">
        <f t="shared" si="78"/>
        <v>0</v>
      </c>
      <c r="R270" s="14">
        <v>0</v>
      </c>
    </row>
    <row r="271" spans="1:18" x14ac:dyDescent="0.25">
      <c r="A271" s="15" t="s">
        <v>437</v>
      </c>
      <c r="B271" s="25" t="s">
        <v>414</v>
      </c>
      <c r="C271" s="17" t="s">
        <v>33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4">
        <f t="shared" si="78"/>
        <v>0</v>
      </c>
      <c r="R271" s="14">
        <v>0</v>
      </c>
    </row>
    <row r="272" spans="1:18" ht="45" x14ac:dyDescent="0.25">
      <c r="A272" s="15" t="s">
        <v>438</v>
      </c>
      <c r="B272" s="24" t="s">
        <v>439</v>
      </c>
      <c r="C272" s="17" t="s">
        <v>33</v>
      </c>
      <c r="D272" s="13">
        <f>SUM(D273:D277)</f>
        <v>0</v>
      </c>
      <c r="E272" s="13">
        <f t="shared" ref="E272:R272" si="96">SUM(E273:E277)</f>
        <v>0</v>
      </c>
      <c r="F272" s="13">
        <f t="shared" si="96"/>
        <v>0</v>
      </c>
      <c r="G272" s="13">
        <f t="shared" si="96"/>
        <v>0</v>
      </c>
      <c r="H272" s="13">
        <f t="shared" si="96"/>
        <v>0</v>
      </c>
      <c r="I272" s="13">
        <f t="shared" si="96"/>
        <v>0</v>
      </c>
      <c r="J272" s="13">
        <f t="shared" si="96"/>
        <v>0</v>
      </c>
      <c r="K272" s="13">
        <f t="shared" si="96"/>
        <v>0</v>
      </c>
      <c r="L272" s="13">
        <f t="shared" si="96"/>
        <v>0</v>
      </c>
      <c r="M272" s="13">
        <f t="shared" si="96"/>
        <v>0</v>
      </c>
      <c r="N272" s="13">
        <f t="shared" si="96"/>
        <v>0</v>
      </c>
      <c r="O272" s="13">
        <f t="shared" si="96"/>
        <v>0</v>
      </c>
      <c r="P272" s="13">
        <f t="shared" si="96"/>
        <v>0</v>
      </c>
      <c r="Q272" s="14">
        <f t="shared" si="78"/>
        <v>0</v>
      </c>
      <c r="R272" s="14">
        <f t="shared" si="96"/>
        <v>0</v>
      </c>
    </row>
    <row r="273" spans="1:18" x14ac:dyDescent="0.25">
      <c r="A273" s="15" t="s">
        <v>440</v>
      </c>
      <c r="B273" s="25" t="s">
        <v>414</v>
      </c>
      <c r="C273" s="17" t="s">
        <v>33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4">
        <f t="shared" si="78"/>
        <v>0</v>
      </c>
      <c r="R273" s="14">
        <v>0</v>
      </c>
    </row>
    <row r="274" spans="1:18" ht="22.5" x14ac:dyDescent="0.25">
      <c r="A274" s="15" t="s">
        <v>441</v>
      </c>
      <c r="B274" s="25" t="s">
        <v>57</v>
      </c>
      <c r="C274" s="17" t="s">
        <v>33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4">
        <f t="shared" si="78"/>
        <v>0</v>
      </c>
      <c r="R274" s="14">
        <v>0</v>
      </c>
    </row>
    <row r="275" spans="1:18" x14ac:dyDescent="0.25">
      <c r="A275" s="15" t="s">
        <v>442</v>
      </c>
      <c r="B275" s="31" t="s">
        <v>414</v>
      </c>
      <c r="C275" s="17" t="s">
        <v>33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4">
        <f t="shared" si="78"/>
        <v>0</v>
      </c>
      <c r="R275" s="14">
        <v>0</v>
      </c>
    </row>
    <row r="276" spans="1:18" ht="22.5" x14ac:dyDescent="0.25">
      <c r="A276" s="15" t="s">
        <v>443</v>
      </c>
      <c r="B276" s="25" t="s">
        <v>59</v>
      </c>
      <c r="C276" s="17" t="s">
        <v>33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4">
        <f t="shared" si="78"/>
        <v>0</v>
      </c>
      <c r="R276" s="14">
        <v>0</v>
      </c>
    </row>
    <row r="277" spans="1:18" x14ac:dyDescent="0.25">
      <c r="A277" s="15" t="s">
        <v>444</v>
      </c>
      <c r="B277" s="31" t="s">
        <v>414</v>
      </c>
      <c r="C277" s="17" t="s">
        <v>33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4">
        <f t="shared" si="78"/>
        <v>0</v>
      </c>
      <c r="R277" s="14">
        <v>0</v>
      </c>
    </row>
    <row r="278" spans="1:18" x14ac:dyDescent="0.25">
      <c r="A278" s="15" t="s">
        <v>445</v>
      </c>
      <c r="B278" s="24" t="s">
        <v>446</v>
      </c>
      <c r="C278" s="17" t="s">
        <v>33</v>
      </c>
      <c r="D278" s="13">
        <v>10.43</v>
      </c>
      <c r="E278" s="13">
        <v>16.27</v>
      </c>
      <c r="F278" s="13">
        <v>13.35</v>
      </c>
      <c r="G278" s="13">
        <v>13.85</v>
      </c>
      <c r="H278" s="13"/>
      <c r="I278" s="13">
        <v>14.41</v>
      </c>
      <c r="J278" s="13"/>
      <c r="K278" s="13">
        <v>14.99</v>
      </c>
      <c r="L278" s="13"/>
      <c r="M278" s="13">
        <v>15.58</v>
      </c>
      <c r="N278" s="13"/>
      <c r="O278" s="13">
        <v>16.21</v>
      </c>
      <c r="P278" s="13">
        <v>0</v>
      </c>
      <c r="Q278" s="14">
        <f t="shared" si="78"/>
        <v>75.039999999999992</v>
      </c>
      <c r="R278" s="14">
        <v>0</v>
      </c>
    </row>
    <row r="279" spans="1:18" x14ac:dyDescent="0.25">
      <c r="A279" s="15" t="s">
        <v>447</v>
      </c>
      <c r="B279" s="25" t="s">
        <v>414</v>
      </c>
      <c r="C279" s="17" t="s">
        <v>33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4">
        <f t="shared" si="78"/>
        <v>0</v>
      </c>
      <c r="R279" s="14">
        <v>0</v>
      </c>
    </row>
    <row r="280" spans="1:18" ht="22.5" x14ac:dyDescent="0.25">
      <c r="A280" s="15" t="s">
        <v>448</v>
      </c>
      <c r="B280" s="18" t="s">
        <v>449</v>
      </c>
      <c r="C280" s="17" t="s">
        <v>33</v>
      </c>
      <c r="D280" s="13">
        <f>SUM(D281:D301)</f>
        <v>21.37</v>
      </c>
      <c r="E280" s="13">
        <f t="shared" ref="E280:R280" si="97">SUM(E281:E301)</f>
        <v>24.96</v>
      </c>
      <c r="F280" s="13">
        <f t="shared" si="97"/>
        <v>16.29</v>
      </c>
      <c r="G280" s="13">
        <f t="shared" si="97"/>
        <v>16.450000000000003</v>
      </c>
      <c r="H280" s="13">
        <f t="shared" si="97"/>
        <v>0</v>
      </c>
      <c r="I280" s="13">
        <f t="shared" si="97"/>
        <v>16.950000000000003</v>
      </c>
      <c r="J280" s="13">
        <f t="shared" si="97"/>
        <v>0</v>
      </c>
      <c r="K280" s="13">
        <f>SUM(K281:K301)</f>
        <v>17.150000000000002</v>
      </c>
      <c r="L280" s="13">
        <f>SUM(L281:L301)</f>
        <v>0</v>
      </c>
      <c r="M280" s="13">
        <f>SUM(M281:M301)</f>
        <v>17.350000000000001</v>
      </c>
      <c r="N280" s="13">
        <f>SUM(N281:N301)</f>
        <v>0</v>
      </c>
      <c r="O280" s="13">
        <f t="shared" si="97"/>
        <v>17.600000000000001</v>
      </c>
      <c r="P280" s="13">
        <f t="shared" si="97"/>
        <v>0</v>
      </c>
      <c r="Q280" s="14">
        <f t="shared" si="78"/>
        <v>85.5</v>
      </c>
      <c r="R280" s="14">
        <f t="shared" si="97"/>
        <v>0</v>
      </c>
    </row>
    <row r="281" spans="1:18" ht="22.5" x14ac:dyDescent="0.25">
      <c r="A281" s="15" t="s">
        <v>450</v>
      </c>
      <c r="B281" s="24" t="s">
        <v>451</v>
      </c>
      <c r="C281" s="17" t="s">
        <v>33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4">
        <f t="shared" si="78"/>
        <v>0</v>
      </c>
      <c r="R281" s="14">
        <v>0</v>
      </c>
    </row>
    <row r="282" spans="1:18" x14ac:dyDescent="0.25">
      <c r="A282" s="15" t="s">
        <v>452</v>
      </c>
      <c r="B282" s="25" t="s">
        <v>414</v>
      </c>
      <c r="C282" s="17" t="s">
        <v>33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4">
        <f t="shared" si="78"/>
        <v>0</v>
      </c>
      <c r="R282" s="14">
        <v>0</v>
      </c>
    </row>
    <row r="283" spans="1:18" ht="22.5" x14ac:dyDescent="0.25">
      <c r="A283" s="15" t="s">
        <v>453</v>
      </c>
      <c r="B283" s="24" t="s">
        <v>454</v>
      </c>
      <c r="C283" s="17" t="s">
        <v>33</v>
      </c>
      <c r="D283" s="13">
        <f>SUM(D284:D287)</f>
        <v>0</v>
      </c>
      <c r="E283" s="13">
        <f t="shared" ref="E283:R283" si="98">SUM(E284:E287)</f>
        <v>0</v>
      </c>
      <c r="F283" s="13">
        <f t="shared" si="98"/>
        <v>0</v>
      </c>
      <c r="G283" s="13">
        <f t="shared" si="98"/>
        <v>0</v>
      </c>
      <c r="H283" s="13">
        <f t="shared" si="98"/>
        <v>0</v>
      </c>
      <c r="I283" s="13">
        <f t="shared" si="98"/>
        <v>0</v>
      </c>
      <c r="J283" s="13">
        <f t="shared" si="98"/>
        <v>0</v>
      </c>
      <c r="K283" s="13">
        <f t="shared" si="98"/>
        <v>0</v>
      </c>
      <c r="L283" s="13">
        <f t="shared" si="98"/>
        <v>0</v>
      </c>
      <c r="M283" s="13">
        <f t="shared" si="98"/>
        <v>0</v>
      </c>
      <c r="N283" s="13">
        <f t="shared" si="98"/>
        <v>0</v>
      </c>
      <c r="O283" s="13">
        <f t="shared" si="98"/>
        <v>0</v>
      </c>
      <c r="P283" s="13">
        <f t="shared" si="98"/>
        <v>0</v>
      </c>
      <c r="Q283" s="14">
        <f t="shared" si="78"/>
        <v>0</v>
      </c>
      <c r="R283" s="14">
        <f t="shared" si="98"/>
        <v>0</v>
      </c>
    </row>
    <row r="284" spans="1:18" ht="33.75" x14ac:dyDescent="0.25">
      <c r="A284" s="15" t="s">
        <v>455</v>
      </c>
      <c r="B284" s="25" t="s">
        <v>283</v>
      </c>
      <c r="C284" s="17" t="s">
        <v>33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4">
        <f t="shared" si="78"/>
        <v>0</v>
      </c>
      <c r="R284" s="14">
        <v>0</v>
      </c>
    </row>
    <row r="285" spans="1:18" x14ac:dyDescent="0.25">
      <c r="A285" s="15" t="s">
        <v>456</v>
      </c>
      <c r="B285" s="31" t="s">
        <v>414</v>
      </c>
      <c r="C285" s="17" t="s">
        <v>33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4">
        <f t="shared" si="78"/>
        <v>0</v>
      </c>
      <c r="R285" s="14">
        <v>0</v>
      </c>
    </row>
    <row r="286" spans="1:18" x14ac:dyDescent="0.25">
      <c r="A286" s="15" t="s">
        <v>457</v>
      </c>
      <c r="B286" s="25" t="s">
        <v>458</v>
      </c>
      <c r="C286" s="17" t="s">
        <v>33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4">
        <f t="shared" si="78"/>
        <v>0</v>
      </c>
      <c r="R286" s="14">
        <v>0</v>
      </c>
    </row>
    <row r="287" spans="1:18" x14ac:dyDescent="0.25">
      <c r="A287" s="15" t="s">
        <v>459</v>
      </c>
      <c r="B287" s="31" t="s">
        <v>414</v>
      </c>
      <c r="C287" s="17" t="s">
        <v>33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4">
        <f t="shared" si="78"/>
        <v>0</v>
      </c>
      <c r="R287" s="14">
        <v>0</v>
      </c>
    </row>
    <row r="288" spans="1:18" ht="56.25" x14ac:dyDescent="0.25">
      <c r="A288" s="15" t="s">
        <v>460</v>
      </c>
      <c r="B288" s="24" t="s">
        <v>461</v>
      </c>
      <c r="C288" s="17" t="s">
        <v>33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4">
        <f t="shared" si="78"/>
        <v>0</v>
      </c>
      <c r="R288" s="14">
        <v>0</v>
      </c>
    </row>
    <row r="289" spans="1:18" x14ac:dyDescent="0.25">
      <c r="A289" s="15" t="s">
        <v>462</v>
      </c>
      <c r="B289" s="25" t="s">
        <v>414</v>
      </c>
      <c r="C289" s="17" t="s">
        <v>33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4">
        <f t="shared" si="78"/>
        <v>0</v>
      </c>
      <c r="R289" s="14">
        <v>0</v>
      </c>
    </row>
    <row r="290" spans="1:18" ht="33.75" x14ac:dyDescent="0.25">
      <c r="A290" s="15" t="s">
        <v>463</v>
      </c>
      <c r="B290" s="24" t="s">
        <v>464</v>
      </c>
      <c r="C290" s="17" t="s">
        <v>33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4">
        <f t="shared" si="78"/>
        <v>0</v>
      </c>
      <c r="R290" s="14">
        <v>0</v>
      </c>
    </row>
    <row r="291" spans="1:18" x14ac:dyDescent="0.25">
      <c r="A291" s="15" t="s">
        <v>465</v>
      </c>
      <c r="B291" s="25" t="s">
        <v>414</v>
      </c>
      <c r="C291" s="17" t="s">
        <v>33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4">
        <f t="shared" si="78"/>
        <v>0</v>
      </c>
      <c r="R291" s="14">
        <v>0</v>
      </c>
    </row>
    <row r="292" spans="1:18" ht="22.5" x14ac:dyDescent="0.25">
      <c r="A292" s="15" t="s">
        <v>466</v>
      </c>
      <c r="B292" s="24" t="s">
        <v>467</v>
      </c>
      <c r="C292" s="17" t="s">
        <v>33</v>
      </c>
      <c r="D292" s="13">
        <v>1.19</v>
      </c>
      <c r="E292" s="13">
        <v>1.73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4">
        <f t="shared" si="78"/>
        <v>0</v>
      </c>
      <c r="R292" s="14">
        <v>0</v>
      </c>
    </row>
    <row r="293" spans="1:18" x14ac:dyDescent="0.25">
      <c r="A293" s="15" t="s">
        <v>468</v>
      </c>
      <c r="B293" s="25" t="s">
        <v>414</v>
      </c>
      <c r="C293" s="17" t="s">
        <v>33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4">
        <f t="shared" ref="Q293:Q313" si="99">G293+I293+K293+M293+O293</f>
        <v>0</v>
      </c>
      <c r="R293" s="14">
        <v>0</v>
      </c>
    </row>
    <row r="294" spans="1:18" ht="22.5" x14ac:dyDescent="0.25">
      <c r="A294" s="15" t="s">
        <v>469</v>
      </c>
      <c r="B294" s="24" t="s">
        <v>470</v>
      </c>
      <c r="C294" s="17" t="s">
        <v>33</v>
      </c>
      <c r="D294" s="13">
        <v>0.37</v>
      </c>
      <c r="E294" s="13">
        <v>0.01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4">
        <f t="shared" si="99"/>
        <v>0</v>
      </c>
      <c r="R294" s="14">
        <v>0</v>
      </c>
    </row>
    <row r="295" spans="1:18" x14ac:dyDescent="0.25">
      <c r="A295" s="15" t="s">
        <v>471</v>
      </c>
      <c r="B295" s="25" t="s">
        <v>414</v>
      </c>
      <c r="C295" s="17" t="s">
        <v>33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4">
        <f t="shared" si="99"/>
        <v>0</v>
      </c>
      <c r="R295" s="14">
        <v>0</v>
      </c>
    </row>
    <row r="296" spans="1:18" ht="22.5" x14ac:dyDescent="0.25">
      <c r="A296" s="15" t="s">
        <v>472</v>
      </c>
      <c r="B296" s="24" t="s">
        <v>473</v>
      </c>
      <c r="C296" s="17" t="s">
        <v>33</v>
      </c>
      <c r="D296" s="13">
        <v>5.58</v>
      </c>
      <c r="E296" s="13">
        <v>5.93</v>
      </c>
      <c r="F296" s="13">
        <v>0.53</v>
      </c>
      <c r="G296" s="13">
        <v>0.1</v>
      </c>
      <c r="H296" s="13">
        <v>0</v>
      </c>
      <c r="I296" s="13">
        <v>0.1</v>
      </c>
      <c r="J296" s="13">
        <v>0</v>
      </c>
      <c r="K296" s="13">
        <v>0.1</v>
      </c>
      <c r="L296" s="13">
        <v>0</v>
      </c>
      <c r="M296" s="13">
        <v>0.1</v>
      </c>
      <c r="N296" s="13">
        <v>0</v>
      </c>
      <c r="O296" s="13">
        <v>0.1</v>
      </c>
      <c r="P296" s="13"/>
      <c r="Q296" s="14">
        <f t="shared" si="99"/>
        <v>0.5</v>
      </c>
      <c r="R296" s="14">
        <v>0</v>
      </c>
    </row>
    <row r="297" spans="1:18" x14ac:dyDescent="0.25">
      <c r="A297" s="15" t="s">
        <v>474</v>
      </c>
      <c r="B297" s="25" t="s">
        <v>414</v>
      </c>
      <c r="C297" s="17" t="s">
        <v>33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4">
        <f t="shared" si="99"/>
        <v>0</v>
      </c>
      <c r="R297" s="14">
        <v>0</v>
      </c>
    </row>
    <row r="298" spans="1:18" ht="45" x14ac:dyDescent="0.25">
      <c r="A298" s="15" t="s">
        <v>475</v>
      </c>
      <c r="B298" s="24" t="s">
        <v>476</v>
      </c>
      <c r="C298" s="17" t="s">
        <v>33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4">
        <f t="shared" si="99"/>
        <v>0</v>
      </c>
      <c r="R298" s="14">
        <v>0</v>
      </c>
    </row>
    <row r="299" spans="1:18" x14ac:dyDescent="0.25">
      <c r="A299" s="15" t="s">
        <v>477</v>
      </c>
      <c r="B299" s="25" t="s">
        <v>414</v>
      </c>
      <c r="C299" s="17" t="s">
        <v>33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14">
        <f t="shared" si="99"/>
        <v>0</v>
      </c>
      <c r="R299" s="14">
        <v>0</v>
      </c>
    </row>
    <row r="300" spans="1:18" ht="22.5" x14ac:dyDescent="0.25">
      <c r="A300" s="15" t="s">
        <v>478</v>
      </c>
      <c r="B300" s="24" t="s">
        <v>479</v>
      </c>
      <c r="C300" s="17" t="s">
        <v>33</v>
      </c>
      <c r="D300" s="13">
        <v>14.23</v>
      </c>
      <c r="E300" s="13">
        <v>17.29</v>
      </c>
      <c r="F300" s="13">
        <v>15.76</v>
      </c>
      <c r="G300" s="13">
        <v>16.350000000000001</v>
      </c>
      <c r="H300" s="13"/>
      <c r="I300" s="13">
        <v>16.850000000000001</v>
      </c>
      <c r="J300" s="13"/>
      <c r="K300" s="13">
        <v>17.05</v>
      </c>
      <c r="L300" s="13"/>
      <c r="M300" s="13">
        <v>17.25</v>
      </c>
      <c r="N300" s="13"/>
      <c r="O300" s="13">
        <v>17.5</v>
      </c>
      <c r="P300" s="13"/>
      <c r="Q300" s="14">
        <f t="shared" si="99"/>
        <v>85</v>
      </c>
      <c r="R300" s="14">
        <v>0</v>
      </c>
    </row>
    <row r="301" spans="1:18" x14ac:dyDescent="0.25">
      <c r="A301" s="15" t="s">
        <v>480</v>
      </c>
      <c r="B301" s="25" t="s">
        <v>414</v>
      </c>
      <c r="C301" s="17" t="s">
        <v>33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4">
        <f t="shared" si="99"/>
        <v>0</v>
      </c>
      <c r="R301" s="14">
        <v>0</v>
      </c>
    </row>
    <row r="302" spans="1:18" ht="45" x14ac:dyDescent="0.25">
      <c r="A302" s="15" t="s">
        <v>481</v>
      </c>
      <c r="B302" s="18" t="s">
        <v>482</v>
      </c>
      <c r="C302" s="17" t="s">
        <v>483</v>
      </c>
      <c r="D302" s="13">
        <v>109.2</v>
      </c>
      <c r="E302" s="13">
        <v>117</v>
      </c>
      <c r="F302" s="13">
        <f>(F164/1.2)/F20*100</f>
        <v>114.38775022693612</v>
      </c>
      <c r="G302" s="13">
        <f t="shared" ref="G302:O302" si="100">(G164/1.2)/G20*100</f>
        <v>115.80177163981308</v>
      </c>
      <c r="H302" s="13">
        <v>0</v>
      </c>
      <c r="I302" s="13">
        <f t="shared" si="100"/>
        <v>115.07211050172661</v>
      </c>
      <c r="J302" s="13">
        <v>0</v>
      </c>
      <c r="K302" s="13">
        <f t="shared" si="100"/>
        <v>113.65838618745596</v>
      </c>
      <c r="L302" s="13">
        <v>0</v>
      </c>
      <c r="M302" s="13">
        <f t="shared" si="100"/>
        <v>114.00850954100051</v>
      </c>
      <c r="N302" s="13">
        <v>0</v>
      </c>
      <c r="O302" s="13">
        <f t="shared" si="100"/>
        <v>114.25187607428835</v>
      </c>
      <c r="P302" s="13">
        <v>0</v>
      </c>
      <c r="Q302" s="13">
        <v>0</v>
      </c>
      <c r="R302" s="14">
        <f t="shared" ref="R302" si="101">SUM(R303:R314)</f>
        <v>0</v>
      </c>
    </row>
    <row r="303" spans="1:18" ht="33.75" x14ac:dyDescent="0.25">
      <c r="A303" s="15" t="s">
        <v>484</v>
      </c>
      <c r="B303" s="19" t="s">
        <v>485</v>
      </c>
      <c r="C303" s="17" t="s">
        <v>483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4">
        <f t="shared" si="99"/>
        <v>0</v>
      </c>
      <c r="R303" s="14">
        <v>0</v>
      </c>
    </row>
    <row r="304" spans="1:18" ht="45" x14ac:dyDescent="0.25">
      <c r="A304" s="15" t="s">
        <v>486</v>
      </c>
      <c r="B304" s="19" t="s">
        <v>487</v>
      </c>
      <c r="C304" s="17" t="s">
        <v>483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4">
        <f t="shared" si="99"/>
        <v>0</v>
      </c>
      <c r="R304" s="14">
        <v>0</v>
      </c>
    </row>
    <row r="305" spans="1:18" ht="45" x14ac:dyDescent="0.25">
      <c r="A305" s="15" t="s">
        <v>488</v>
      </c>
      <c r="B305" s="19" t="s">
        <v>489</v>
      </c>
      <c r="C305" s="17" t="s">
        <v>483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4">
        <f t="shared" si="99"/>
        <v>0</v>
      </c>
      <c r="R305" s="14">
        <v>0</v>
      </c>
    </row>
    <row r="306" spans="1:18" ht="45" x14ac:dyDescent="0.25">
      <c r="A306" s="15" t="s">
        <v>490</v>
      </c>
      <c r="B306" s="19" t="s">
        <v>491</v>
      </c>
      <c r="C306" s="17" t="s">
        <v>483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4">
        <f t="shared" si="99"/>
        <v>0</v>
      </c>
      <c r="R306" s="14">
        <v>0</v>
      </c>
    </row>
    <row r="307" spans="1:18" ht="22.5" x14ac:dyDescent="0.25">
      <c r="A307" s="15" t="s">
        <v>492</v>
      </c>
      <c r="B307" s="19" t="s">
        <v>493</v>
      </c>
      <c r="C307" s="17" t="s">
        <v>483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4">
        <f t="shared" si="99"/>
        <v>0</v>
      </c>
      <c r="R307" s="14">
        <v>0</v>
      </c>
    </row>
    <row r="308" spans="1:18" ht="22.5" x14ac:dyDescent="0.25">
      <c r="A308" s="20" t="s">
        <v>494</v>
      </c>
      <c r="B308" s="26" t="s">
        <v>495</v>
      </c>
      <c r="C308" s="22" t="s">
        <v>483</v>
      </c>
      <c r="D308" s="13">
        <v>104.45</v>
      </c>
      <c r="E308" s="13">
        <v>94.37</v>
      </c>
      <c r="F308" s="13">
        <f>(F170/1.2)/F26*100</f>
        <v>91.451534339990275</v>
      </c>
      <c r="G308" s="13">
        <f t="shared" ref="G308:O308" si="102">(G170/1.2)/G26*100</f>
        <v>91.273622359853903</v>
      </c>
      <c r="H308" s="13">
        <v>0</v>
      </c>
      <c r="I308" s="13">
        <f t="shared" si="102"/>
        <v>91.068721185680246</v>
      </c>
      <c r="J308" s="13">
        <v>0</v>
      </c>
      <c r="K308" s="13">
        <f t="shared" si="102"/>
        <v>90.922890103217966</v>
      </c>
      <c r="L308" s="13">
        <v>0</v>
      </c>
      <c r="M308" s="13">
        <f t="shared" si="102"/>
        <v>91.524439281565535</v>
      </c>
      <c r="N308" s="13">
        <v>0</v>
      </c>
      <c r="O308" s="13">
        <f t="shared" si="102"/>
        <v>91.917996376176276</v>
      </c>
      <c r="P308" s="13">
        <v>0</v>
      </c>
      <c r="Q308" s="14">
        <v>0</v>
      </c>
      <c r="R308" s="13">
        <v>0</v>
      </c>
    </row>
    <row r="309" spans="1:18" ht="22.5" x14ac:dyDescent="0.25">
      <c r="A309" s="15" t="s">
        <v>496</v>
      </c>
      <c r="B309" s="19" t="s">
        <v>497</v>
      </c>
      <c r="C309" s="17" t="s">
        <v>483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4">
        <f t="shared" si="99"/>
        <v>0</v>
      </c>
      <c r="R309" s="13">
        <v>0</v>
      </c>
    </row>
    <row r="310" spans="1:18" ht="22.5" x14ac:dyDescent="0.25">
      <c r="A310" s="15" t="s">
        <v>498</v>
      </c>
      <c r="B310" s="19" t="s">
        <v>499</v>
      </c>
      <c r="C310" s="17" t="s">
        <v>483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4">
        <f t="shared" si="99"/>
        <v>0</v>
      </c>
      <c r="R310" s="13">
        <v>0</v>
      </c>
    </row>
    <row r="311" spans="1:18" ht="22.5" x14ac:dyDescent="0.25">
      <c r="A311" s="15" t="s">
        <v>500</v>
      </c>
      <c r="B311" s="19" t="s">
        <v>501</v>
      </c>
      <c r="C311" s="17" t="s">
        <v>483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4">
        <f t="shared" si="99"/>
        <v>0</v>
      </c>
      <c r="R311" s="13">
        <v>0</v>
      </c>
    </row>
    <row r="312" spans="1:18" ht="45" x14ac:dyDescent="0.25">
      <c r="A312" s="15" t="s">
        <v>502</v>
      </c>
      <c r="B312" s="19" t="s">
        <v>503</v>
      </c>
      <c r="C312" s="17" t="s">
        <v>483</v>
      </c>
      <c r="D312" s="13">
        <f>SUM(D313:D314)</f>
        <v>0</v>
      </c>
      <c r="E312" s="13">
        <f t="shared" ref="E312:R312" si="103">SUM(E313:E314)</f>
        <v>0</v>
      </c>
      <c r="F312" s="14">
        <f t="shared" si="103"/>
        <v>0</v>
      </c>
      <c r="G312" s="14">
        <f t="shared" si="103"/>
        <v>0</v>
      </c>
      <c r="H312" s="14">
        <f t="shared" si="103"/>
        <v>0</v>
      </c>
      <c r="I312" s="14">
        <f t="shared" si="103"/>
        <v>0</v>
      </c>
      <c r="J312" s="14">
        <f t="shared" si="103"/>
        <v>0</v>
      </c>
      <c r="K312" s="14">
        <f>SUM(K313:K314)</f>
        <v>0</v>
      </c>
      <c r="L312" s="14">
        <f>SUM(L313:L314)</f>
        <v>0</v>
      </c>
      <c r="M312" s="14">
        <f>SUM(M313:M314)</f>
        <v>0</v>
      </c>
      <c r="N312" s="14">
        <f>SUM(N313:N314)</f>
        <v>0</v>
      </c>
      <c r="O312" s="14">
        <f t="shared" si="103"/>
        <v>0</v>
      </c>
      <c r="P312" s="14">
        <f t="shared" si="103"/>
        <v>0</v>
      </c>
      <c r="Q312" s="14">
        <f t="shared" si="99"/>
        <v>0</v>
      </c>
      <c r="R312" s="14">
        <f t="shared" si="103"/>
        <v>0</v>
      </c>
    </row>
    <row r="313" spans="1:18" ht="22.5" x14ac:dyDescent="0.25">
      <c r="A313" s="15" t="s">
        <v>504</v>
      </c>
      <c r="B313" s="24" t="s">
        <v>57</v>
      </c>
      <c r="C313" s="17" t="s">
        <v>483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4">
        <f t="shared" si="99"/>
        <v>0</v>
      </c>
      <c r="R313" s="14">
        <v>0</v>
      </c>
    </row>
    <row r="314" spans="1:18" x14ac:dyDescent="0.25">
      <c r="A314" s="15" t="s">
        <v>505</v>
      </c>
      <c r="B314" s="24" t="s">
        <v>59</v>
      </c>
      <c r="C314" s="17" t="s">
        <v>483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4">
        <f>G314+I314+K314+M314+O314</f>
        <v>0</v>
      </c>
      <c r="R314" s="14">
        <v>0</v>
      </c>
    </row>
    <row r="315" spans="1:18" x14ac:dyDescent="0.25">
      <c r="A315" s="59" t="s">
        <v>506</v>
      </c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</row>
    <row r="316" spans="1:18" ht="33.75" x14ac:dyDescent="0.25">
      <c r="A316" s="15" t="s">
        <v>507</v>
      </c>
      <c r="B316" s="16" t="s">
        <v>508</v>
      </c>
      <c r="C316" s="17" t="s">
        <v>347</v>
      </c>
      <c r="D316" s="20" t="s">
        <v>254</v>
      </c>
      <c r="E316" s="20" t="s">
        <v>254</v>
      </c>
      <c r="F316" s="15" t="s">
        <v>254</v>
      </c>
      <c r="G316" s="15" t="s">
        <v>254</v>
      </c>
      <c r="H316" s="15" t="s">
        <v>254</v>
      </c>
      <c r="I316" s="15" t="s">
        <v>254</v>
      </c>
      <c r="J316" s="15" t="s">
        <v>254</v>
      </c>
      <c r="K316" s="15" t="s">
        <v>254</v>
      </c>
      <c r="L316" s="15" t="s">
        <v>254</v>
      </c>
      <c r="M316" s="15" t="s">
        <v>254</v>
      </c>
      <c r="N316" s="15" t="s">
        <v>254</v>
      </c>
      <c r="O316" s="15" t="s">
        <v>254</v>
      </c>
      <c r="P316" s="15" t="s">
        <v>254</v>
      </c>
      <c r="Q316" s="15" t="s">
        <v>254</v>
      </c>
      <c r="R316" s="15" t="s">
        <v>254</v>
      </c>
    </row>
    <row r="317" spans="1:18" ht="22.5" x14ac:dyDescent="0.25">
      <c r="A317" s="15" t="s">
        <v>509</v>
      </c>
      <c r="B317" s="18" t="s">
        <v>510</v>
      </c>
      <c r="C317" s="17" t="s">
        <v>511</v>
      </c>
      <c r="D317" s="13">
        <v>0</v>
      </c>
      <c r="E317" s="13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f>G317+I317+K317+M317+O317</f>
        <v>0</v>
      </c>
      <c r="R317" s="14">
        <v>0</v>
      </c>
    </row>
    <row r="318" spans="1:18" x14ac:dyDescent="0.25">
      <c r="A318" s="15" t="s">
        <v>512</v>
      </c>
      <c r="B318" s="18" t="s">
        <v>513</v>
      </c>
      <c r="C318" s="17" t="s">
        <v>514</v>
      </c>
      <c r="D318" s="13">
        <v>0</v>
      </c>
      <c r="E318" s="13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f t="shared" ref="Q318:Q321" si="104">G318+I318+K318+M318+O318</f>
        <v>0</v>
      </c>
      <c r="R318" s="14">
        <v>0</v>
      </c>
    </row>
    <row r="319" spans="1:18" ht="22.5" x14ac:dyDescent="0.25">
      <c r="A319" s="15" t="s">
        <v>515</v>
      </c>
      <c r="B319" s="18" t="s">
        <v>516</v>
      </c>
      <c r="C319" s="15" t="s">
        <v>511</v>
      </c>
      <c r="D319" s="13">
        <v>0</v>
      </c>
      <c r="E319" s="13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f t="shared" si="104"/>
        <v>0</v>
      </c>
      <c r="R319" s="14">
        <v>0</v>
      </c>
    </row>
    <row r="320" spans="1:18" x14ac:dyDescent="0.25">
      <c r="A320" s="15" t="s">
        <v>517</v>
      </c>
      <c r="B320" s="18" t="s">
        <v>518</v>
      </c>
      <c r="C320" s="17" t="s">
        <v>514</v>
      </c>
      <c r="D320" s="13">
        <v>0</v>
      </c>
      <c r="E320" s="13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f t="shared" si="104"/>
        <v>0</v>
      </c>
      <c r="R320" s="14">
        <v>0</v>
      </c>
    </row>
    <row r="321" spans="1:18" ht="23.25" x14ac:dyDescent="0.25">
      <c r="A321" s="15" t="s">
        <v>519</v>
      </c>
      <c r="B321" s="18" t="s">
        <v>520</v>
      </c>
      <c r="C321" s="17" t="s">
        <v>521</v>
      </c>
      <c r="D321" s="13">
        <v>0</v>
      </c>
      <c r="E321" s="13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f t="shared" si="104"/>
        <v>0</v>
      </c>
      <c r="R321" s="14">
        <v>0</v>
      </c>
    </row>
    <row r="322" spans="1:18" ht="22.5" x14ac:dyDescent="0.25">
      <c r="A322" s="15" t="s">
        <v>522</v>
      </c>
      <c r="B322" s="18" t="s">
        <v>523</v>
      </c>
      <c r="C322" s="17" t="s">
        <v>347</v>
      </c>
      <c r="D322" s="20" t="s">
        <v>254</v>
      </c>
      <c r="E322" s="20" t="s">
        <v>254</v>
      </c>
      <c r="F322" s="15" t="s">
        <v>254</v>
      </c>
      <c r="G322" s="15" t="s">
        <v>254</v>
      </c>
      <c r="H322" s="15" t="s">
        <v>254</v>
      </c>
      <c r="I322" s="15" t="s">
        <v>254</v>
      </c>
      <c r="J322" s="15" t="s">
        <v>254</v>
      </c>
      <c r="K322" s="15" t="s">
        <v>254</v>
      </c>
      <c r="L322" s="15" t="s">
        <v>254</v>
      </c>
      <c r="M322" s="15" t="s">
        <v>254</v>
      </c>
      <c r="N322" s="15" t="s">
        <v>254</v>
      </c>
      <c r="O322" s="15" t="s">
        <v>254</v>
      </c>
      <c r="P322" s="15" t="s">
        <v>254</v>
      </c>
      <c r="Q322" s="15" t="s">
        <v>254</v>
      </c>
      <c r="R322" s="15" t="s">
        <v>254</v>
      </c>
    </row>
    <row r="323" spans="1:18" ht="23.25" x14ac:dyDescent="0.25">
      <c r="A323" s="15" t="s">
        <v>524</v>
      </c>
      <c r="B323" s="19" t="s">
        <v>525</v>
      </c>
      <c r="C323" s="17" t="s">
        <v>521</v>
      </c>
      <c r="D323" s="13">
        <v>0</v>
      </c>
      <c r="E323" s="13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f>G323+I323+K323+M323+O323</f>
        <v>0</v>
      </c>
      <c r="R323" s="14">
        <v>0</v>
      </c>
    </row>
    <row r="324" spans="1:18" x14ac:dyDescent="0.25">
      <c r="A324" s="15" t="s">
        <v>526</v>
      </c>
      <c r="B324" s="19" t="s">
        <v>527</v>
      </c>
      <c r="C324" s="17" t="s">
        <v>528</v>
      </c>
      <c r="D324" s="13">
        <v>0</v>
      </c>
      <c r="E324" s="13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f>G324+I324+K324+M324+O324</f>
        <v>0</v>
      </c>
      <c r="R324" s="14">
        <v>0</v>
      </c>
    </row>
    <row r="325" spans="1:18" ht="22.5" x14ac:dyDescent="0.25">
      <c r="A325" s="15" t="s">
        <v>529</v>
      </c>
      <c r="B325" s="18" t="s">
        <v>530</v>
      </c>
      <c r="C325" s="15" t="s">
        <v>347</v>
      </c>
      <c r="D325" s="20" t="s">
        <v>254</v>
      </c>
      <c r="E325" s="20" t="s">
        <v>254</v>
      </c>
      <c r="F325" s="15" t="s">
        <v>254</v>
      </c>
      <c r="G325" s="15" t="s">
        <v>254</v>
      </c>
      <c r="H325" s="15" t="s">
        <v>254</v>
      </c>
      <c r="I325" s="15" t="s">
        <v>254</v>
      </c>
      <c r="J325" s="15" t="s">
        <v>254</v>
      </c>
      <c r="K325" s="15" t="s">
        <v>254</v>
      </c>
      <c r="L325" s="15" t="s">
        <v>254</v>
      </c>
      <c r="M325" s="15" t="s">
        <v>254</v>
      </c>
      <c r="N325" s="15" t="s">
        <v>254</v>
      </c>
      <c r="O325" s="15" t="s">
        <v>254</v>
      </c>
      <c r="P325" s="15" t="s">
        <v>254</v>
      </c>
      <c r="Q325" s="15" t="s">
        <v>254</v>
      </c>
      <c r="R325" s="15" t="s">
        <v>254</v>
      </c>
    </row>
    <row r="326" spans="1:18" ht="23.25" x14ac:dyDescent="0.25">
      <c r="A326" s="15" t="s">
        <v>531</v>
      </c>
      <c r="B326" s="19" t="s">
        <v>525</v>
      </c>
      <c r="C326" s="17" t="s">
        <v>521</v>
      </c>
      <c r="D326" s="13">
        <v>0</v>
      </c>
      <c r="E326" s="13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f>G326+I326+K326+M326+O326</f>
        <v>0</v>
      </c>
      <c r="R326" s="14">
        <v>0</v>
      </c>
    </row>
    <row r="327" spans="1:18" x14ac:dyDescent="0.25">
      <c r="A327" s="15" t="s">
        <v>532</v>
      </c>
      <c r="B327" s="19" t="s">
        <v>533</v>
      </c>
      <c r="C327" s="15" t="s">
        <v>511</v>
      </c>
      <c r="D327" s="13">
        <v>0</v>
      </c>
      <c r="E327" s="13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f t="shared" ref="Q327:Q328" si="105">G327+I327+K327+M327+O327</f>
        <v>0</v>
      </c>
      <c r="R327" s="14">
        <v>0</v>
      </c>
    </row>
    <row r="328" spans="1:18" x14ac:dyDescent="0.25">
      <c r="A328" s="15" t="s">
        <v>534</v>
      </c>
      <c r="B328" s="19" t="s">
        <v>527</v>
      </c>
      <c r="C328" s="17" t="s">
        <v>528</v>
      </c>
      <c r="D328" s="13">
        <v>0</v>
      </c>
      <c r="E328" s="13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f t="shared" si="105"/>
        <v>0</v>
      </c>
      <c r="R328" s="14">
        <v>0</v>
      </c>
    </row>
    <row r="329" spans="1:18" ht="22.5" x14ac:dyDescent="0.25">
      <c r="A329" s="15" t="s">
        <v>535</v>
      </c>
      <c r="B329" s="18" t="s">
        <v>536</v>
      </c>
      <c r="C329" s="15" t="s">
        <v>347</v>
      </c>
      <c r="D329" s="20" t="s">
        <v>254</v>
      </c>
      <c r="E329" s="20" t="s">
        <v>254</v>
      </c>
      <c r="F329" s="15" t="s">
        <v>254</v>
      </c>
      <c r="G329" s="15" t="s">
        <v>254</v>
      </c>
      <c r="H329" s="15" t="s">
        <v>254</v>
      </c>
      <c r="I329" s="15" t="s">
        <v>254</v>
      </c>
      <c r="J329" s="15" t="s">
        <v>254</v>
      </c>
      <c r="K329" s="15" t="s">
        <v>254</v>
      </c>
      <c r="L329" s="15" t="s">
        <v>254</v>
      </c>
      <c r="M329" s="15" t="s">
        <v>254</v>
      </c>
      <c r="N329" s="15" t="s">
        <v>254</v>
      </c>
      <c r="O329" s="15" t="s">
        <v>254</v>
      </c>
      <c r="P329" s="15" t="s">
        <v>254</v>
      </c>
      <c r="Q329" s="15" t="s">
        <v>254</v>
      </c>
      <c r="R329" s="15" t="s">
        <v>254</v>
      </c>
    </row>
    <row r="330" spans="1:18" s="35" customFormat="1" ht="23.25" x14ac:dyDescent="0.25">
      <c r="A330" s="20" t="s">
        <v>537</v>
      </c>
      <c r="B330" s="23" t="s">
        <v>612</v>
      </c>
      <c r="C330" s="22" t="s">
        <v>521</v>
      </c>
      <c r="D330" s="13">
        <v>7.0000000000000007E-2</v>
      </c>
      <c r="E330" s="13">
        <v>7.0000000000000007E-2</v>
      </c>
      <c r="F330" s="13">
        <v>7.0000000000000007E-2</v>
      </c>
      <c r="G330" s="13">
        <v>7.0000000000000007E-2</v>
      </c>
      <c r="H330" s="13">
        <v>0</v>
      </c>
      <c r="I330" s="13">
        <v>7.0000000000000007E-2</v>
      </c>
      <c r="J330" s="13">
        <v>0</v>
      </c>
      <c r="K330" s="13">
        <v>7.0000000000000007E-2</v>
      </c>
      <c r="L330" s="13">
        <v>0</v>
      </c>
      <c r="M330" s="13">
        <v>7.0000000000000007E-2</v>
      </c>
      <c r="N330" s="13">
        <v>0</v>
      </c>
      <c r="O330" s="13">
        <v>7.0000000000000007E-2</v>
      </c>
      <c r="P330" s="13">
        <v>0</v>
      </c>
      <c r="Q330" s="13">
        <f>G330+I330+K330+M330+O330</f>
        <v>0.35000000000000003</v>
      </c>
      <c r="R330" s="13">
        <v>0</v>
      </c>
    </row>
    <row r="331" spans="1:18" s="35" customFormat="1" x14ac:dyDescent="0.25">
      <c r="A331" s="20" t="s">
        <v>538</v>
      </c>
      <c r="B331" s="23" t="s">
        <v>611</v>
      </c>
      <c r="C331" s="22" t="s">
        <v>528</v>
      </c>
      <c r="D331" s="13">
        <v>0.75</v>
      </c>
      <c r="E331" s="13">
        <v>0.75</v>
      </c>
      <c r="F331" s="13">
        <v>0.75</v>
      </c>
      <c r="G331" s="13">
        <v>0.75</v>
      </c>
      <c r="H331" s="13">
        <v>0</v>
      </c>
      <c r="I331" s="13">
        <v>0.75</v>
      </c>
      <c r="J331" s="13">
        <v>0</v>
      </c>
      <c r="K331" s="13">
        <v>0.75</v>
      </c>
      <c r="L331" s="13">
        <v>0</v>
      </c>
      <c r="M331" s="13">
        <v>0.75</v>
      </c>
      <c r="N331" s="13">
        <v>0</v>
      </c>
      <c r="O331" s="13">
        <v>0.75</v>
      </c>
      <c r="P331" s="13">
        <v>0</v>
      </c>
      <c r="Q331" s="13">
        <f>G331+I331+K331+M331+O331</f>
        <v>3.75</v>
      </c>
      <c r="R331" s="13">
        <v>0</v>
      </c>
    </row>
    <row r="332" spans="1:18" ht="22.5" x14ac:dyDescent="0.25">
      <c r="A332" s="15" t="s">
        <v>539</v>
      </c>
      <c r="B332" s="18" t="s">
        <v>540</v>
      </c>
      <c r="C332" s="17" t="s">
        <v>347</v>
      </c>
      <c r="D332" s="20" t="s">
        <v>254</v>
      </c>
      <c r="E332" s="20" t="s">
        <v>254</v>
      </c>
      <c r="F332" s="15" t="s">
        <v>254</v>
      </c>
      <c r="G332" s="15" t="s">
        <v>254</v>
      </c>
      <c r="H332" s="15" t="s">
        <v>254</v>
      </c>
      <c r="I332" s="15" t="s">
        <v>254</v>
      </c>
      <c r="J332" s="15" t="s">
        <v>254</v>
      </c>
      <c r="K332" s="15" t="s">
        <v>254</v>
      </c>
      <c r="L332" s="15" t="s">
        <v>254</v>
      </c>
      <c r="M332" s="15" t="s">
        <v>254</v>
      </c>
      <c r="N332" s="15" t="s">
        <v>254</v>
      </c>
      <c r="O332" s="15" t="s">
        <v>254</v>
      </c>
      <c r="P332" s="15" t="s">
        <v>254</v>
      </c>
      <c r="Q332" s="15" t="s">
        <v>254</v>
      </c>
      <c r="R332" s="15" t="s">
        <v>254</v>
      </c>
    </row>
    <row r="333" spans="1:18" ht="23.25" x14ac:dyDescent="0.25">
      <c r="A333" s="15" t="s">
        <v>541</v>
      </c>
      <c r="B333" s="19" t="s">
        <v>525</v>
      </c>
      <c r="C333" s="17" t="s">
        <v>521</v>
      </c>
      <c r="D333" s="13">
        <v>0</v>
      </c>
      <c r="E333" s="13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f>G333+I333+K333+M333+O333</f>
        <v>0</v>
      </c>
      <c r="R333" s="14">
        <v>0</v>
      </c>
    </row>
    <row r="334" spans="1:18" x14ac:dyDescent="0.25">
      <c r="A334" s="15" t="s">
        <v>542</v>
      </c>
      <c r="B334" s="19" t="s">
        <v>533</v>
      </c>
      <c r="C334" s="15" t="s">
        <v>511</v>
      </c>
      <c r="D334" s="13">
        <v>0</v>
      </c>
      <c r="E334" s="13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f t="shared" ref="Q334:Q340" si="106">G334+I334+K334+M334+O334</f>
        <v>0</v>
      </c>
      <c r="R334" s="14">
        <v>0</v>
      </c>
    </row>
    <row r="335" spans="1:18" x14ac:dyDescent="0.25">
      <c r="A335" s="15" t="s">
        <v>543</v>
      </c>
      <c r="B335" s="19" t="s">
        <v>527</v>
      </c>
      <c r="C335" s="17" t="s">
        <v>528</v>
      </c>
      <c r="D335" s="13">
        <v>0</v>
      </c>
      <c r="E335" s="13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f t="shared" si="106"/>
        <v>0</v>
      </c>
      <c r="R335" s="14">
        <v>0</v>
      </c>
    </row>
    <row r="336" spans="1:18" ht="22.5" x14ac:dyDescent="0.25">
      <c r="A336" s="15" t="s">
        <v>544</v>
      </c>
      <c r="B336" s="16" t="s">
        <v>545</v>
      </c>
      <c r="C336" s="15" t="s">
        <v>347</v>
      </c>
      <c r="D336" s="20" t="s">
        <v>254</v>
      </c>
      <c r="E336" s="20" t="s">
        <v>254</v>
      </c>
      <c r="F336" s="15" t="s">
        <v>254</v>
      </c>
      <c r="G336" s="15" t="s">
        <v>254</v>
      </c>
      <c r="H336" s="15" t="s">
        <v>254</v>
      </c>
      <c r="I336" s="15" t="s">
        <v>254</v>
      </c>
      <c r="J336" s="15" t="s">
        <v>254</v>
      </c>
      <c r="K336" s="15" t="s">
        <v>254</v>
      </c>
      <c r="L336" s="15" t="s">
        <v>254</v>
      </c>
      <c r="M336" s="15" t="s">
        <v>254</v>
      </c>
      <c r="N336" s="15" t="s">
        <v>254</v>
      </c>
      <c r="O336" s="15" t="s">
        <v>254</v>
      </c>
      <c r="P336" s="15" t="s">
        <v>254</v>
      </c>
      <c r="Q336" s="15" t="s">
        <v>254</v>
      </c>
      <c r="R336" s="15" t="s">
        <v>254</v>
      </c>
    </row>
    <row r="337" spans="1:18" ht="33.75" x14ac:dyDescent="0.25">
      <c r="A337" s="15" t="s">
        <v>546</v>
      </c>
      <c r="B337" s="18" t="s">
        <v>547</v>
      </c>
      <c r="C337" s="17" t="s">
        <v>521</v>
      </c>
      <c r="D337" s="13">
        <f>SUM(D338:D340)</f>
        <v>67.86</v>
      </c>
      <c r="E337" s="13">
        <f t="shared" ref="E337:R337" si="107">SUM(E338:E340)</f>
        <v>69.239999999999995</v>
      </c>
      <c r="F337" s="13">
        <f t="shared" si="107"/>
        <v>69.11</v>
      </c>
      <c r="G337" s="13">
        <f t="shared" si="107"/>
        <v>68.98</v>
      </c>
      <c r="H337" s="13">
        <f t="shared" si="107"/>
        <v>0</v>
      </c>
      <c r="I337" s="13">
        <f t="shared" si="107"/>
        <v>68.84</v>
      </c>
      <c r="J337" s="13">
        <f t="shared" si="107"/>
        <v>0</v>
      </c>
      <c r="K337" s="13">
        <f>SUM(K338:K340)</f>
        <v>68.78</v>
      </c>
      <c r="L337" s="13">
        <f>SUM(L338:L340)</f>
        <v>0</v>
      </c>
      <c r="M337" s="13">
        <f>SUM(M338:M340)</f>
        <v>68.709999999999994</v>
      </c>
      <c r="N337" s="13">
        <f>SUM(N338:N340)</f>
        <v>0</v>
      </c>
      <c r="O337" s="13">
        <f t="shared" si="107"/>
        <v>68.64</v>
      </c>
      <c r="P337" s="13">
        <f t="shared" si="107"/>
        <v>0</v>
      </c>
      <c r="Q337" s="13">
        <f t="shared" si="106"/>
        <v>343.95</v>
      </c>
      <c r="R337" s="14">
        <f t="shared" si="107"/>
        <v>0</v>
      </c>
    </row>
    <row r="338" spans="1:18" ht="45" x14ac:dyDescent="0.25">
      <c r="A338" s="15" t="s">
        <v>548</v>
      </c>
      <c r="B338" s="19" t="s">
        <v>549</v>
      </c>
      <c r="C338" s="17" t="s">
        <v>521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4">
        <f t="shared" ref="R338" si="108">SUM(R339:R340)</f>
        <v>0</v>
      </c>
    </row>
    <row r="339" spans="1:18" ht="23.25" x14ac:dyDescent="0.25">
      <c r="A339" s="15" t="s">
        <v>550</v>
      </c>
      <c r="B339" s="24" t="s">
        <v>551</v>
      </c>
      <c r="C339" s="17" t="s">
        <v>521</v>
      </c>
      <c r="D339" s="13">
        <v>67.86</v>
      </c>
      <c r="E339" s="13">
        <v>69.239999999999995</v>
      </c>
      <c r="F339" s="13">
        <v>69.11</v>
      </c>
      <c r="G339" s="13">
        <v>68.98</v>
      </c>
      <c r="H339" s="13"/>
      <c r="I339" s="13">
        <v>68.84</v>
      </c>
      <c r="J339" s="13"/>
      <c r="K339" s="13">
        <v>68.78</v>
      </c>
      <c r="L339" s="13"/>
      <c r="M339" s="13">
        <v>68.709999999999994</v>
      </c>
      <c r="N339" s="13"/>
      <c r="O339" s="13">
        <v>68.64</v>
      </c>
      <c r="P339" s="13"/>
      <c r="Q339" s="13">
        <f t="shared" si="106"/>
        <v>343.95</v>
      </c>
      <c r="R339" s="14">
        <v>0</v>
      </c>
    </row>
    <row r="340" spans="1:18" ht="33.75" x14ac:dyDescent="0.25">
      <c r="A340" s="15" t="s">
        <v>552</v>
      </c>
      <c r="B340" s="24" t="s">
        <v>553</v>
      </c>
      <c r="C340" s="17" t="s">
        <v>521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f t="shared" si="106"/>
        <v>0</v>
      </c>
      <c r="R340" s="14">
        <v>0</v>
      </c>
    </row>
    <row r="341" spans="1:18" ht="33.75" x14ac:dyDescent="0.25">
      <c r="A341" s="15" t="s">
        <v>554</v>
      </c>
      <c r="B341" s="18" t="s">
        <v>555</v>
      </c>
      <c r="C341" s="17" t="s">
        <v>521</v>
      </c>
      <c r="D341" s="13">
        <v>3.91</v>
      </c>
      <c r="E341" s="13">
        <v>3.19</v>
      </c>
      <c r="F341" s="14">
        <v>3.18</v>
      </c>
      <c r="G341" s="14">
        <v>3.17</v>
      </c>
      <c r="H341" s="14">
        <v>0</v>
      </c>
      <c r="I341" s="14">
        <v>3.17</v>
      </c>
      <c r="J341" s="14">
        <v>0</v>
      </c>
      <c r="K341" s="14">
        <v>3.16</v>
      </c>
      <c r="L341" s="14">
        <v>0</v>
      </c>
      <c r="M341" s="14">
        <v>3.16</v>
      </c>
      <c r="N341" s="14">
        <v>0</v>
      </c>
      <c r="O341" s="14">
        <v>3.16</v>
      </c>
      <c r="P341" s="14">
        <v>0</v>
      </c>
      <c r="Q341" s="14">
        <f>G341+I341+K341+M341+O341</f>
        <v>15.82</v>
      </c>
      <c r="R341" s="14">
        <v>0</v>
      </c>
    </row>
    <row r="342" spans="1:18" ht="33.75" x14ac:dyDescent="0.25">
      <c r="A342" s="15" t="s">
        <v>556</v>
      </c>
      <c r="B342" s="18" t="s">
        <v>557</v>
      </c>
      <c r="C342" s="15" t="s">
        <v>511</v>
      </c>
      <c r="D342" s="13">
        <f>SUM(D343:D345)</f>
        <v>11.15</v>
      </c>
      <c r="E342" s="13">
        <f t="shared" ref="E342:R342" si="109">SUM(E343:E345)</f>
        <v>11.15</v>
      </c>
      <c r="F342" s="13">
        <f t="shared" si="109"/>
        <v>11.15</v>
      </c>
      <c r="G342" s="13">
        <f t="shared" si="109"/>
        <v>11.15</v>
      </c>
      <c r="H342" s="13">
        <f t="shared" si="109"/>
        <v>0</v>
      </c>
      <c r="I342" s="13">
        <f t="shared" si="109"/>
        <v>11.15</v>
      </c>
      <c r="J342" s="13">
        <f t="shared" si="109"/>
        <v>0</v>
      </c>
      <c r="K342" s="13">
        <f>SUM(K343:K345)</f>
        <v>11.15</v>
      </c>
      <c r="L342" s="13">
        <f>SUM(L343:L345)</f>
        <v>0</v>
      </c>
      <c r="M342" s="13">
        <f>SUM(M343:M345)</f>
        <v>11.15</v>
      </c>
      <c r="N342" s="13">
        <f>SUM(N343:N345)</f>
        <v>0</v>
      </c>
      <c r="O342" s="13">
        <f t="shared" si="109"/>
        <v>11.15</v>
      </c>
      <c r="P342" s="13">
        <f t="shared" si="109"/>
        <v>0</v>
      </c>
      <c r="Q342" s="14">
        <f>G342+I342+K342+M342+O342</f>
        <v>55.75</v>
      </c>
      <c r="R342" s="14">
        <f t="shared" si="109"/>
        <v>0</v>
      </c>
    </row>
    <row r="343" spans="1:18" ht="45" x14ac:dyDescent="0.25">
      <c r="A343" s="15" t="s">
        <v>558</v>
      </c>
      <c r="B343" s="19" t="s">
        <v>559</v>
      </c>
      <c r="C343" s="15" t="s">
        <v>511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4">
        <f>G343+I343+K343+M343+O343</f>
        <v>0</v>
      </c>
      <c r="R343" s="14">
        <f t="shared" ref="R343" si="110">SUM(R344:R345)</f>
        <v>0</v>
      </c>
    </row>
    <row r="344" spans="1:18" ht="22.5" x14ac:dyDescent="0.25">
      <c r="A344" s="15" t="s">
        <v>560</v>
      </c>
      <c r="B344" s="24" t="s">
        <v>551</v>
      </c>
      <c r="C344" s="15" t="s">
        <v>511</v>
      </c>
      <c r="D344" s="13">
        <v>11.15</v>
      </c>
      <c r="E344" s="13">
        <v>11.15</v>
      </c>
      <c r="F344" s="13">
        <v>11.15</v>
      </c>
      <c r="G344" s="13">
        <v>11.15</v>
      </c>
      <c r="H344" s="13">
        <v>0</v>
      </c>
      <c r="I344" s="13">
        <v>11.15</v>
      </c>
      <c r="J344" s="13">
        <v>0</v>
      </c>
      <c r="K344" s="13">
        <v>11.15</v>
      </c>
      <c r="L344" s="13">
        <v>0</v>
      </c>
      <c r="M344" s="13">
        <v>11.15</v>
      </c>
      <c r="N344" s="13">
        <v>0</v>
      </c>
      <c r="O344" s="13">
        <v>11.15</v>
      </c>
      <c r="P344" s="13">
        <v>0</v>
      </c>
      <c r="Q344" s="14">
        <v>11.15</v>
      </c>
      <c r="R344" s="14">
        <v>0</v>
      </c>
    </row>
    <row r="345" spans="1:18" ht="33.75" x14ac:dyDescent="0.25">
      <c r="A345" s="15" t="s">
        <v>561</v>
      </c>
      <c r="B345" s="24" t="s">
        <v>553</v>
      </c>
      <c r="C345" s="15" t="s">
        <v>511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3">
        <v>0</v>
      </c>
      <c r="P345" s="13">
        <v>0</v>
      </c>
      <c r="Q345" s="14">
        <f t="shared" ref="Q345" si="111">G345+I345+K345+M345+O345</f>
        <v>0</v>
      </c>
      <c r="R345" s="14">
        <v>0</v>
      </c>
    </row>
    <row r="346" spans="1:18" ht="33.75" x14ac:dyDescent="0.25">
      <c r="A346" s="15" t="s">
        <v>562</v>
      </c>
      <c r="B346" s="18" t="s">
        <v>563</v>
      </c>
      <c r="C346" s="15" t="s">
        <v>564</v>
      </c>
      <c r="D346" s="13">
        <v>1732.7</v>
      </c>
      <c r="E346" s="13">
        <v>1771.49</v>
      </c>
      <c r="F346" s="13">
        <v>1771.49</v>
      </c>
      <c r="G346" s="13">
        <v>1771.49</v>
      </c>
      <c r="H346" s="13">
        <v>0</v>
      </c>
      <c r="I346" s="13">
        <v>1771.49</v>
      </c>
      <c r="J346" s="13">
        <v>0</v>
      </c>
      <c r="K346" s="13">
        <v>1771.49</v>
      </c>
      <c r="L346" s="13">
        <v>0</v>
      </c>
      <c r="M346" s="13">
        <v>1771.49</v>
      </c>
      <c r="N346" s="13">
        <v>0</v>
      </c>
      <c r="O346" s="13">
        <v>1771.49</v>
      </c>
      <c r="P346" s="13">
        <v>0</v>
      </c>
      <c r="Q346" s="14">
        <f>G346+I346+K346+M346+O346</f>
        <v>8857.4500000000007</v>
      </c>
      <c r="R346" s="14">
        <v>0</v>
      </c>
    </row>
    <row r="347" spans="1:18" ht="56.25" x14ac:dyDescent="0.25">
      <c r="A347" s="15" t="s">
        <v>565</v>
      </c>
      <c r="B347" s="18" t="s">
        <v>566</v>
      </c>
      <c r="C347" s="17" t="s">
        <v>33</v>
      </c>
      <c r="D347" s="13">
        <f>D26-D60-D54</f>
        <v>93.17</v>
      </c>
      <c r="E347" s="13">
        <f>E26-E60-E54</f>
        <v>97.570000000000007</v>
      </c>
      <c r="F347" s="13">
        <f t="shared" ref="F347:P347" si="112">F26-F60-F54</f>
        <v>93.050000000000011</v>
      </c>
      <c r="G347" s="13">
        <f t="shared" si="112"/>
        <v>94.990000000000009</v>
      </c>
      <c r="H347" s="13">
        <f t="shared" si="112"/>
        <v>0</v>
      </c>
      <c r="I347" s="13">
        <f t="shared" si="112"/>
        <v>97.53</v>
      </c>
      <c r="J347" s="13">
        <f t="shared" si="112"/>
        <v>0</v>
      </c>
      <c r="K347" s="13">
        <f t="shared" si="112"/>
        <v>99.19</v>
      </c>
      <c r="L347" s="13">
        <f t="shared" si="112"/>
        <v>0</v>
      </c>
      <c r="M347" s="13">
        <f t="shared" si="112"/>
        <v>100.88</v>
      </c>
      <c r="N347" s="13">
        <f t="shared" si="112"/>
        <v>0</v>
      </c>
      <c r="O347" s="13">
        <f t="shared" si="112"/>
        <v>102.61</v>
      </c>
      <c r="P347" s="13">
        <f t="shared" si="112"/>
        <v>0</v>
      </c>
      <c r="Q347" s="14">
        <f>G347+I347+K347+M347+O347</f>
        <v>495.20000000000005</v>
      </c>
      <c r="R347" s="14">
        <f>H347+J347+L347+N347+P347</f>
        <v>0</v>
      </c>
    </row>
    <row r="348" spans="1:18" x14ac:dyDescent="0.25">
      <c r="A348" s="15" t="s">
        <v>567</v>
      </c>
      <c r="B348" s="16" t="s">
        <v>568</v>
      </c>
      <c r="C348" s="15" t="s">
        <v>347</v>
      </c>
      <c r="D348" s="20" t="s">
        <v>254</v>
      </c>
      <c r="E348" s="20" t="s">
        <v>254</v>
      </c>
      <c r="F348" s="15" t="s">
        <v>254</v>
      </c>
      <c r="G348" s="15" t="s">
        <v>254</v>
      </c>
      <c r="H348" s="15" t="s">
        <v>254</v>
      </c>
      <c r="I348" s="15" t="s">
        <v>254</v>
      </c>
      <c r="J348" s="15" t="s">
        <v>254</v>
      </c>
      <c r="K348" s="15" t="s">
        <v>254</v>
      </c>
      <c r="L348" s="15" t="s">
        <v>254</v>
      </c>
      <c r="M348" s="15" t="s">
        <v>254</v>
      </c>
      <c r="N348" s="15" t="s">
        <v>254</v>
      </c>
      <c r="O348" s="15" t="s">
        <v>254</v>
      </c>
      <c r="P348" s="15" t="s">
        <v>254</v>
      </c>
      <c r="Q348" s="15" t="s">
        <v>254</v>
      </c>
      <c r="R348" s="15" t="s">
        <v>254</v>
      </c>
    </row>
    <row r="349" spans="1:18" ht="23.25" x14ac:dyDescent="0.25">
      <c r="A349" s="15" t="s">
        <v>569</v>
      </c>
      <c r="B349" s="18" t="s">
        <v>570</v>
      </c>
      <c r="C349" s="17" t="s">
        <v>521</v>
      </c>
      <c r="D349" s="13">
        <v>0</v>
      </c>
      <c r="E349" s="13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</row>
    <row r="350" spans="1:18" ht="22.5" x14ac:dyDescent="0.25">
      <c r="A350" s="15" t="s">
        <v>571</v>
      </c>
      <c r="B350" s="18" t="s">
        <v>572</v>
      </c>
      <c r="C350" s="15" t="s">
        <v>514</v>
      </c>
      <c r="D350" s="13">
        <v>0</v>
      </c>
      <c r="E350" s="13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</row>
    <row r="351" spans="1:18" ht="67.5" x14ac:dyDescent="0.25">
      <c r="A351" s="15" t="s">
        <v>573</v>
      </c>
      <c r="B351" s="18" t="s">
        <v>574</v>
      </c>
      <c r="C351" s="17" t="s">
        <v>33</v>
      </c>
      <c r="D351" s="13">
        <v>0</v>
      </c>
      <c r="E351" s="13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</row>
    <row r="352" spans="1:18" ht="45" x14ac:dyDescent="0.25">
      <c r="A352" s="15" t="s">
        <v>575</v>
      </c>
      <c r="B352" s="18" t="s">
        <v>576</v>
      </c>
      <c r="C352" s="17" t="s">
        <v>33</v>
      </c>
      <c r="D352" s="13">
        <v>0</v>
      </c>
      <c r="E352" s="13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</row>
    <row r="353" spans="1:18" ht="33.75" x14ac:dyDescent="0.25">
      <c r="A353" s="15" t="s">
        <v>577</v>
      </c>
      <c r="B353" s="16" t="s">
        <v>578</v>
      </c>
      <c r="C353" s="15" t="s">
        <v>347</v>
      </c>
      <c r="D353" s="20" t="s">
        <v>254</v>
      </c>
      <c r="E353" s="20" t="s">
        <v>254</v>
      </c>
      <c r="F353" s="20" t="s">
        <v>254</v>
      </c>
      <c r="G353" s="20" t="s">
        <v>254</v>
      </c>
      <c r="H353" s="20" t="s">
        <v>254</v>
      </c>
      <c r="I353" s="20" t="s">
        <v>254</v>
      </c>
      <c r="J353" s="20" t="s">
        <v>254</v>
      </c>
      <c r="K353" s="20" t="s">
        <v>254</v>
      </c>
      <c r="L353" s="20" t="s">
        <v>254</v>
      </c>
      <c r="M353" s="20" t="s">
        <v>254</v>
      </c>
      <c r="N353" s="20" t="s">
        <v>254</v>
      </c>
      <c r="O353" s="20" t="s">
        <v>254</v>
      </c>
      <c r="P353" s="20" t="s">
        <v>254</v>
      </c>
      <c r="Q353" s="20" t="s">
        <v>254</v>
      </c>
      <c r="R353" s="20" t="s">
        <v>254</v>
      </c>
    </row>
    <row r="354" spans="1:18" ht="33.75" x14ac:dyDescent="0.25">
      <c r="A354" s="15" t="s">
        <v>579</v>
      </c>
      <c r="B354" s="18" t="s">
        <v>580</v>
      </c>
      <c r="C354" s="15" t="s">
        <v>511</v>
      </c>
      <c r="D354" s="13">
        <f>SUM(D355:D357)</f>
        <v>0</v>
      </c>
      <c r="E354" s="13">
        <f t="shared" ref="E354:R354" si="113">SUM(E355:E357)</f>
        <v>0</v>
      </c>
      <c r="F354" s="13">
        <f t="shared" si="113"/>
        <v>0</v>
      </c>
      <c r="G354" s="13">
        <f t="shared" si="113"/>
        <v>0</v>
      </c>
      <c r="H354" s="13">
        <f t="shared" si="113"/>
        <v>0</v>
      </c>
      <c r="I354" s="13">
        <f t="shared" si="113"/>
        <v>0</v>
      </c>
      <c r="J354" s="13">
        <f t="shared" si="113"/>
        <v>0</v>
      </c>
      <c r="K354" s="13">
        <f>SUM(K355:K357)</f>
        <v>0</v>
      </c>
      <c r="L354" s="13">
        <f>SUM(L355:L357)</f>
        <v>0</v>
      </c>
      <c r="M354" s="13">
        <f>SUM(M355:M357)</f>
        <v>0</v>
      </c>
      <c r="N354" s="13">
        <f>SUM(N355:N357)</f>
        <v>0</v>
      </c>
      <c r="O354" s="13">
        <f t="shared" si="113"/>
        <v>0</v>
      </c>
      <c r="P354" s="13">
        <f t="shared" si="113"/>
        <v>0</v>
      </c>
      <c r="Q354" s="13">
        <f t="shared" si="113"/>
        <v>0</v>
      </c>
      <c r="R354" s="13">
        <f t="shared" si="113"/>
        <v>0</v>
      </c>
    </row>
    <row r="355" spans="1:18" ht="90" x14ac:dyDescent="0.25">
      <c r="A355" s="15" t="s">
        <v>581</v>
      </c>
      <c r="B355" s="19" t="s">
        <v>582</v>
      </c>
      <c r="C355" s="15" t="s">
        <v>511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</row>
    <row r="356" spans="1:18" ht="90" x14ac:dyDescent="0.25">
      <c r="A356" s="15" t="s">
        <v>583</v>
      </c>
      <c r="B356" s="19" t="s">
        <v>584</v>
      </c>
      <c r="C356" s="15" t="s">
        <v>511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</row>
    <row r="357" spans="1:18" ht="45" x14ac:dyDescent="0.25">
      <c r="A357" s="15" t="s">
        <v>585</v>
      </c>
      <c r="B357" s="19" t="s">
        <v>586</v>
      </c>
      <c r="C357" s="15" t="s">
        <v>511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3">
        <v>0</v>
      </c>
      <c r="R357" s="13">
        <v>0</v>
      </c>
    </row>
    <row r="358" spans="1:18" ht="33.75" x14ac:dyDescent="0.25">
      <c r="A358" s="15" t="s">
        <v>587</v>
      </c>
      <c r="B358" s="18" t="s">
        <v>588</v>
      </c>
      <c r="C358" s="17" t="s">
        <v>521</v>
      </c>
      <c r="D358" s="13">
        <f>SUM(D359:D360)</f>
        <v>0</v>
      </c>
      <c r="E358" s="13">
        <f t="shared" ref="E358:R358" si="114">SUM(E359:E360)</f>
        <v>0</v>
      </c>
      <c r="F358" s="13">
        <f t="shared" si="114"/>
        <v>0</v>
      </c>
      <c r="G358" s="13">
        <f t="shared" si="114"/>
        <v>0</v>
      </c>
      <c r="H358" s="13">
        <f t="shared" si="114"/>
        <v>0</v>
      </c>
      <c r="I358" s="13">
        <f t="shared" si="114"/>
        <v>0</v>
      </c>
      <c r="J358" s="13">
        <f t="shared" si="114"/>
        <v>0</v>
      </c>
      <c r="K358" s="13">
        <f>SUM(K359:K360)</f>
        <v>0</v>
      </c>
      <c r="L358" s="13">
        <f>SUM(L359:L360)</f>
        <v>0</v>
      </c>
      <c r="M358" s="13">
        <f>SUM(M359:M360)</f>
        <v>0</v>
      </c>
      <c r="N358" s="13">
        <f>SUM(N359:N360)</f>
        <v>0</v>
      </c>
      <c r="O358" s="13">
        <f t="shared" si="114"/>
        <v>0</v>
      </c>
      <c r="P358" s="13">
        <f t="shared" si="114"/>
        <v>0</v>
      </c>
      <c r="Q358" s="13">
        <f t="shared" si="114"/>
        <v>0</v>
      </c>
      <c r="R358" s="13">
        <f t="shared" si="114"/>
        <v>0</v>
      </c>
    </row>
    <row r="359" spans="1:18" ht="56.25" x14ac:dyDescent="0.25">
      <c r="A359" s="15" t="s">
        <v>589</v>
      </c>
      <c r="B359" s="19" t="s">
        <v>590</v>
      </c>
      <c r="C359" s="17" t="s">
        <v>521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  <c r="R359" s="13">
        <v>0</v>
      </c>
    </row>
    <row r="360" spans="1:18" ht="33.75" x14ac:dyDescent="0.25">
      <c r="A360" s="15" t="s">
        <v>591</v>
      </c>
      <c r="B360" s="19" t="s">
        <v>592</v>
      </c>
      <c r="C360" s="17" t="s">
        <v>521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</row>
    <row r="361" spans="1:18" ht="45" x14ac:dyDescent="0.25">
      <c r="A361" s="15" t="s">
        <v>593</v>
      </c>
      <c r="B361" s="18" t="s">
        <v>594</v>
      </c>
      <c r="C361" s="17" t="s">
        <v>33</v>
      </c>
      <c r="D361" s="13">
        <f>SUM(D362:D363)</f>
        <v>0</v>
      </c>
      <c r="E361" s="13">
        <f t="shared" ref="E361:R361" si="115">SUM(E362:E363)</f>
        <v>0</v>
      </c>
      <c r="F361" s="13">
        <f t="shared" si="115"/>
        <v>0</v>
      </c>
      <c r="G361" s="13">
        <f t="shared" si="115"/>
        <v>0</v>
      </c>
      <c r="H361" s="13">
        <f t="shared" si="115"/>
        <v>0</v>
      </c>
      <c r="I361" s="13">
        <f t="shared" si="115"/>
        <v>0</v>
      </c>
      <c r="J361" s="13">
        <f t="shared" si="115"/>
        <v>0</v>
      </c>
      <c r="K361" s="13">
        <f>SUM(K362:K363)</f>
        <v>0</v>
      </c>
      <c r="L361" s="13">
        <f>SUM(L362:L363)</f>
        <v>0</v>
      </c>
      <c r="M361" s="13">
        <f>SUM(M362:M363)</f>
        <v>0</v>
      </c>
      <c r="N361" s="13">
        <f>SUM(N362:N363)</f>
        <v>0</v>
      </c>
      <c r="O361" s="13">
        <f t="shared" si="115"/>
        <v>0</v>
      </c>
      <c r="P361" s="13">
        <f t="shared" si="115"/>
        <v>0</v>
      </c>
      <c r="Q361" s="13">
        <f t="shared" si="115"/>
        <v>0</v>
      </c>
      <c r="R361" s="13">
        <f t="shared" si="115"/>
        <v>0</v>
      </c>
    </row>
    <row r="362" spans="1:18" ht="22.5" x14ac:dyDescent="0.25">
      <c r="A362" s="15" t="s">
        <v>595</v>
      </c>
      <c r="B362" s="19" t="s">
        <v>57</v>
      </c>
      <c r="C362" s="17" t="s">
        <v>33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</row>
    <row r="363" spans="1:18" x14ac:dyDescent="0.25">
      <c r="A363" s="15" t="s">
        <v>596</v>
      </c>
      <c r="B363" s="19" t="s">
        <v>59</v>
      </c>
      <c r="C363" s="17" t="s">
        <v>33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</row>
    <row r="364" spans="1:18" ht="22.5" x14ac:dyDescent="0.25">
      <c r="A364" s="15" t="s">
        <v>597</v>
      </c>
      <c r="B364" s="16" t="s">
        <v>598</v>
      </c>
      <c r="C364" s="15" t="s">
        <v>599</v>
      </c>
      <c r="D364" s="13">
        <v>146</v>
      </c>
      <c r="E364" s="13">
        <v>141</v>
      </c>
      <c r="F364" s="13">
        <v>142</v>
      </c>
      <c r="G364" s="13">
        <v>144</v>
      </c>
      <c r="H364" s="13">
        <v>0</v>
      </c>
      <c r="I364" s="13">
        <v>145</v>
      </c>
      <c r="J364" s="13">
        <v>0</v>
      </c>
      <c r="K364" s="13">
        <v>147</v>
      </c>
      <c r="L364" s="13">
        <v>0</v>
      </c>
      <c r="M364" s="13">
        <v>148</v>
      </c>
      <c r="N364" s="13">
        <v>0</v>
      </c>
      <c r="O364" s="13">
        <v>149</v>
      </c>
      <c r="P364" s="13">
        <v>0</v>
      </c>
      <c r="Q364" s="13">
        <v>149</v>
      </c>
      <c r="R364" s="13">
        <v>0</v>
      </c>
    </row>
    <row r="365" spans="1:18" x14ac:dyDescent="0.25">
      <c r="A365" s="70"/>
      <c r="B365" s="70"/>
    </row>
    <row r="366" spans="1:18" x14ac:dyDescent="0.25">
      <c r="A366" s="71" t="s">
        <v>600</v>
      </c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</row>
    <row r="367" spans="1:18" x14ac:dyDescent="0.25">
      <c r="A367" s="71" t="s">
        <v>601</v>
      </c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</row>
    <row r="368" spans="1:18" x14ac:dyDescent="0.25">
      <c r="A368" s="71" t="s">
        <v>602</v>
      </c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</row>
    <row r="369" spans="1:18" x14ac:dyDescent="0.25">
      <c r="A369" s="71" t="s">
        <v>603</v>
      </c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</row>
    <row r="370" spans="1:18" x14ac:dyDescent="0.25">
      <c r="A370" s="71" t="s">
        <v>604</v>
      </c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</row>
    <row r="371" spans="1:18" x14ac:dyDescent="0.25">
      <c r="A371" s="71" t="s">
        <v>605</v>
      </c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</row>
    <row r="372" spans="1:18" x14ac:dyDescent="0.25">
      <c r="A372" s="71" t="s">
        <v>606</v>
      </c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</row>
    <row r="373" spans="1:18" x14ac:dyDescent="0.25">
      <c r="A373" s="71" t="s">
        <v>607</v>
      </c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</row>
    <row r="374" spans="1:18" x14ac:dyDescent="0.25">
      <c r="A374" s="69" t="s">
        <v>608</v>
      </c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</row>
    <row r="375" spans="1:18" x14ac:dyDescent="0.25">
      <c r="A375" s="69" t="s">
        <v>609</v>
      </c>
      <c r="B375" s="69"/>
      <c r="C375" s="69"/>
      <c r="D375" s="69"/>
      <c r="E375" s="69"/>
      <c r="F375" s="69"/>
      <c r="G375" s="69"/>
      <c r="H375" s="69"/>
    </row>
  </sheetData>
  <mergeCells count="42">
    <mergeCell ref="A375:H375"/>
    <mergeCell ref="A365:B365"/>
    <mergeCell ref="A366:R366"/>
    <mergeCell ref="A367:R367"/>
    <mergeCell ref="A368:R368"/>
    <mergeCell ref="A369:R369"/>
    <mergeCell ref="A370:R370"/>
    <mergeCell ref="A371:R371"/>
    <mergeCell ref="A372:R372"/>
    <mergeCell ref="A373:R373"/>
    <mergeCell ref="A374:R374"/>
    <mergeCell ref="A315:R315"/>
    <mergeCell ref="A16:A17"/>
    <mergeCell ref="B16:B17"/>
    <mergeCell ref="C16:C17"/>
    <mergeCell ref="G16:H16"/>
    <mergeCell ref="I16:J16"/>
    <mergeCell ref="K16:L16"/>
    <mergeCell ref="M16:N16"/>
    <mergeCell ref="O16:P16"/>
    <mergeCell ref="Q16:R16"/>
    <mergeCell ref="A19:R19"/>
    <mergeCell ref="A163:R163"/>
    <mergeCell ref="A15:R15"/>
    <mergeCell ref="A7:R7"/>
    <mergeCell ref="E9:F9"/>
    <mergeCell ref="H9:R9"/>
    <mergeCell ref="A10:R10"/>
    <mergeCell ref="A11:F11"/>
    <mergeCell ref="I11:R11"/>
    <mergeCell ref="B12:H12"/>
    <mergeCell ref="I12:R12"/>
    <mergeCell ref="B13:H13"/>
    <mergeCell ref="I13:R13"/>
    <mergeCell ref="A14:R14"/>
    <mergeCell ref="C6:H6"/>
    <mergeCell ref="I6:R6"/>
    <mergeCell ref="A1:R1"/>
    <mergeCell ref="A2:R2"/>
    <mergeCell ref="D3:F3"/>
    <mergeCell ref="C5:H5"/>
    <mergeCell ref="I5:R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workbookViewId="0">
      <selection sqref="A1:R1048576"/>
    </sheetView>
  </sheetViews>
  <sheetFormatPr defaultRowHeight="15" x14ac:dyDescent="0.25"/>
  <cols>
    <col min="1" max="1" width="6.42578125" style="43" customWidth="1"/>
    <col min="2" max="2" width="28.42578125" style="46" customWidth="1"/>
    <col min="3" max="3" width="9.140625" style="44"/>
    <col min="4" max="5" width="9.140625" style="41"/>
    <col min="6" max="18" width="9.140625" style="44"/>
  </cols>
  <sheetData>
    <row r="1" spans="1:18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x14ac:dyDescent="0.25">
      <c r="B3" s="43"/>
      <c r="C3" s="43"/>
      <c r="D3" s="52" t="s">
        <v>1</v>
      </c>
      <c r="E3" s="52"/>
      <c r="F3" s="52"/>
      <c r="G3" s="42"/>
      <c r="H3" s="3" t="s">
        <v>2</v>
      </c>
      <c r="I3" s="3"/>
      <c r="J3" s="3"/>
      <c r="K3" s="43"/>
      <c r="L3" s="43"/>
      <c r="M3" s="43"/>
      <c r="N3" s="43"/>
      <c r="O3" s="43"/>
      <c r="P3" s="43"/>
      <c r="Q3" s="43"/>
      <c r="R3" s="43"/>
    </row>
    <row r="4" spans="1:18" x14ac:dyDescent="0.25">
      <c r="B4" s="43"/>
      <c r="C4" s="43"/>
      <c r="D4" s="39"/>
      <c r="E4" s="39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x14ac:dyDescent="0.25">
      <c r="A5" s="45"/>
      <c r="B5" s="45" t="s">
        <v>3</v>
      </c>
      <c r="C5" s="53" t="s">
        <v>4</v>
      </c>
      <c r="D5" s="54"/>
      <c r="E5" s="54"/>
      <c r="F5" s="54"/>
      <c r="G5" s="54"/>
      <c r="H5" s="54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x14ac:dyDescent="0.25">
      <c r="C6" s="47" t="s">
        <v>5</v>
      </c>
      <c r="D6" s="47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x14ac:dyDescent="0.25">
      <c r="A8" s="6" t="s">
        <v>6</v>
      </c>
      <c r="B8" s="6"/>
      <c r="C8" s="6"/>
      <c r="D8" s="40"/>
      <c r="E8" s="40" t="s">
        <v>7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A9" s="6" t="s">
        <v>8</v>
      </c>
      <c r="C9" s="6"/>
      <c r="D9" s="40"/>
      <c r="E9" s="56">
        <v>2019</v>
      </c>
      <c r="F9" s="56"/>
      <c r="G9" s="7" t="s">
        <v>9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x14ac:dyDescent="0.25">
      <c r="A11" s="50" t="s">
        <v>10</v>
      </c>
      <c r="B11" s="50"/>
      <c r="C11" s="50"/>
      <c r="D11" s="50"/>
      <c r="E11" s="50"/>
      <c r="F11" s="50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x14ac:dyDescent="0.25">
      <c r="A12" s="45" t="s">
        <v>11</v>
      </c>
      <c r="B12" s="57"/>
      <c r="C12" s="57"/>
      <c r="D12" s="57"/>
      <c r="E12" s="57"/>
      <c r="F12" s="57"/>
      <c r="G12" s="57"/>
      <c r="H12" s="57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x14ac:dyDescent="0.25">
      <c r="B13" s="58" t="s">
        <v>12</v>
      </c>
      <c r="C13" s="58"/>
      <c r="D13" s="58"/>
      <c r="E13" s="58"/>
      <c r="F13" s="58"/>
      <c r="G13" s="58"/>
      <c r="H13" s="5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x14ac:dyDescent="0.25">
      <c r="A15" s="68" t="s">
        <v>613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1:18" x14ac:dyDescent="0.25">
      <c r="A16" s="72" t="s">
        <v>14</v>
      </c>
      <c r="B16" s="73" t="s">
        <v>15</v>
      </c>
      <c r="C16" s="74" t="s">
        <v>16</v>
      </c>
      <c r="D16" s="32" t="s">
        <v>17</v>
      </c>
      <c r="E16" s="32" t="s">
        <v>18</v>
      </c>
      <c r="F16" s="9" t="s">
        <v>19</v>
      </c>
      <c r="G16" s="66" t="s">
        <v>20</v>
      </c>
      <c r="H16" s="67"/>
      <c r="I16" s="66" t="s">
        <v>21</v>
      </c>
      <c r="J16" s="67"/>
      <c r="K16" s="66" t="s">
        <v>22</v>
      </c>
      <c r="L16" s="67"/>
      <c r="M16" s="66" t="s">
        <v>23</v>
      </c>
      <c r="N16" s="67"/>
      <c r="O16" s="66" t="s">
        <v>24</v>
      </c>
      <c r="P16" s="67"/>
      <c r="Q16" s="74" t="s">
        <v>25</v>
      </c>
      <c r="R16" s="74"/>
    </row>
    <row r="17" spans="1:18" ht="90" x14ac:dyDescent="0.25">
      <c r="A17" s="72"/>
      <c r="B17" s="73"/>
      <c r="C17" s="74"/>
      <c r="D17" s="32" t="s">
        <v>26</v>
      </c>
      <c r="E17" s="32" t="s">
        <v>26</v>
      </c>
      <c r="F17" s="9" t="s">
        <v>614</v>
      </c>
      <c r="G17" s="9" t="s">
        <v>615</v>
      </c>
      <c r="H17" s="9" t="s">
        <v>616</v>
      </c>
      <c r="I17" s="9" t="s">
        <v>615</v>
      </c>
      <c r="J17" s="9" t="s">
        <v>29</v>
      </c>
      <c r="K17" s="9" t="s">
        <v>617</v>
      </c>
      <c r="L17" s="9" t="s">
        <v>29</v>
      </c>
      <c r="M17" s="9" t="s">
        <v>617</v>
      </c>
      <c r="N17" s="9" t="s">
        <v>29</v>
      </c>
      <c r="O17" s="9" t="s">
        <v>617</v>
      </c>
      <c r="P17" s="9" t="s">
        <v>29</v>
      </c>
      <c r="Q17" s="9" t="s">
        <v>615</v>
      </c>
      <c r="R17" s="9" t="s">
        <v>29</v>
      </c>
    </row>
    <row r="18" spans="1:18" x14ac:dyDescent="0.25">
      <c r="A18" s="10">
        <v>1</v>
      </c>
      <c r="B18" s="11">
        <v>2</v>
      </c>
      <c r="C18" s="12">
        <v>3</v>
      </c>
      <c r="D18" s="33">
        <v>4</v>
      </c>
      <c r="E18" s="33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11</v>
      </c>
      <c r="N18" s="12">
        <v>12</v>
      </c>
      <c r="O18" s="12">
        <v>11</v>
      </c>
      <c r="P18" s="12">
        <v>12</v>
      </c>
      <c r="Q18" s="12">
        <v>13</v>
      </c>
      <c r="R18" s="12">
        <v>14</v>
      </c>
    </row>
    <row r="19" spans="1:18" x14ac:dyDescent="0.25">
      <c r="A19" s="75" t="s">
        <v>618</v>
      </c>
      <c r="B19" s="76"/>
      <c r="C19" s="77" t="s">
        <v>33</v>
      </c>
      <c r="D19" s="78">
        <f t="shared" ref="D19:L19" si="0">D20+D77</f>
        <v>0</v>
      </c>
      <c r="E19" s="78">
        <f t="shared" si="0"/>
        <v>0</v>
      </c>
      <c r="F19" s="78">
        <f t="shared" si="0"/>
        <v>0</v>
      </c>
      <c r="G19" s="78">
        <f t="shared" si="0"/>
        <v>0.54</v>
      </c>
      <c r="H19" s="78">
        <f t="shared" si="0"/>
        <v>0</v>
      </c>
      <c r="I19" s="78">
        <f t="shared" si="0"/>
        <v>3.27</v>
      </c>
      <c r="J19" s="78">
        <f t="shared" si="0"/>
        <v>0</v>
      </c>
      <c r="K19" s="78">
        <f t="shared" si="0"/>
        <v>6.18</v>
      </c>
      <c r="L19" s="78">
        <f t="shared" si="0"/>
        <v>0</v>
      </c>
      <c r="M19" s="78">
        <f>M20+M77</f>
        <v>1.4139999999999999</v>
      </c>
      <c r="N19" s="78">
        <f t="shared" ref="N19:Q19" si="1">N20+N77</f>
        <v>0</v>
      </c>
      <c r="O19" s="78">
        <f t="shared" si="1"/>
        <v>1.84</v>
      </c>
      <c r="P19" s="78">
        <f t="shared" si="1"/>
        <v>0</v>
      </c>
      <c r="Q19" s="78">
        <f t="shared" si="1"/>
        <v>13.244</v>
      </c>
      <c r="R19" s="78">
        <f t="shared" ref="R19" si="2">SUM(R20,R77)</f>
        <v>0</v>
      </c>
    </row>
    <row r="20" spans="1:18" ht="22.5" x14ac:dyDescent="0.25">
      <c r="A20" s="79" t="s">
        <v>31</v>
      </c>
      <c r="B20" s="80" t="s">
        <v>619</v>
      </c>
      <c r="C20" s="81" t="s">
        <v>33</v>
      </c>
      <c r="D20" s="82">
        <f t="shared" ref="D20" si="3">D21+D73+D74</f>
        <v>0</v>
      </c>
      <c r="E20" s="82">
        <f t="shared" ref="E20:F20" si="4">E21+E45+E73+E74</f>
        <v>0</v>
      </c>
      <c r="F20" s="82">
        <f t="shared" si="4"/>
        <v>0</v>
      </c>
      <c r="G20" s="82">
        <f>G21+G45+G73+G74</f>
        <v>0.54</v>
      </c>
      <c r="H20" s="82">
        <f t="shared" ref="H20:M20" si="5">H21+H45+H73+H74</f>
        <v>0</v>
      </c>
      <c r="I20" s="82">
        <f t="shared" si="5"/>
        <v>3.27</v>
      </c>
      <c r="J20" s="82">
        <f t="shared" si="5"/>
        <v>0</v>
      </c>
      <c r="K20" s="82">
        <f t="shared" si="5"/>
        <v>6.18</v>
      </c>
      <c r="L20" s="82">
        <f t="shared" si="5"/>
        <v>0</v>
      </c>
      <c r="M20" s="82">
        <f t="shared" si="5"/>
        <v>1.4139999999999999</v>
      </c>
      <c r="N20" s="82">
        <f>N21+N45+N73+N74</f>
        <v>0</v>
      </c>
      <c r="O20" s="82">
        <f t="shared" ref="O20:Q20" si="6">O21+O45+O73+O74</f>
        <v>1.84</v>
      </c>
      <c r="P20" s="82">
        <f t="shared" si="6"/>
        <v>0</v>
      </c>
      <c r="Q20" s="82">
        <f t="shared" si="6"/>
        <v>13.244</v>
      </c>
      <c r="R20" s="82">
        <f t="shared" ref="R20" si="7">SUM(R21:R76)</f>
        <v>0</v>
      </c>
    </row>
    <row r="21" spans="1:18" ht="22.5" x14ac:dyDescent="0.25">
      <c r="A21" s="83" t="s">
        <v>34</v>
      </c>
      <c r="B21" s="84" t="s">
        <v>620</v>
      </c>
      <c r="C21" s="85" t="s">
        <v>33</v>
      </c>
      <c r="D21" s="13">
        <f>SUM(D22:D39)</f>
        <v>0</v>
      </c>
      <c r="E21" s="13">
        <f t="shared" ref="E21:R21" si="8">SUM(E22:E39)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>SUM(K22:K39)</f>
        <v>0</v>
      </c>
      <c r="L21" s="14">
        <f>SUM(L22:L39)</f>
        <v>0</v>
      </c>
      <c r="M21" s="14">
        <f>SUM(M22:M39)</f>
        <v>0</v>
      </c>
      <c r="N21" s="14">
        <f>SUM(N22:N39)</f>
        <v>0</v>
      </c>
      <c r="O21" s="14">
        <f t="shared" si="8"/>
        <v>0</v>
      </c>
      <c r="P21" s="14">
        <f t="shared" si="8"/>
        <v>0</v>
      </c>
      <c r="Q21" s="14">
        <f t="shared" si="8"/>
        <v>0</v>
      </c>
      <c r="R21" s="14">
        <f t="shared" si="8"/>
        <v>0</v>
      </c>
    </row>
    <row r="22" spans="1:18" ht="33.75" x14ac:dyDescent="0.25">
      <c r="A22" s="83" t="s">
        <v>36</v>
      </c>
      <c r="B22" s="86" t="s">
        <v>621</v>
      </c>
      <c r="C22" s="85" t="s">
        <v>33</v>
      </c>
      <c r="D22" s="13">
        <v>0</v>
      </c>
      <c r="E22" s="13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</row>
    <row r="23" spans="1:18" ht="33.75" x14ac:dyDescent="0.25">
      <c r="A23" s="83" t="s">
        <v>622</v>
      </c>
      <c r="B23" s="87" t="s">
        <v>623</v>
      </c>
      <c r="C23" s="85" t="s">
        <v>33</v>
      </c>
      <c r="D23" s="13">
        <v>0</v>
      </c>
      <c r="E23" s="13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45" x14ac:dyDescent="0.25">
      <c r="A24" s="83" t="s">
        <v>624</v>
      </c>
      <c r="B24" s="88" t="s">
        <v>37</v>
      </c>
      <c r="C24" s="85" t="s">
        <v>33</v>
      </c>
      <c r="D24" s="13">
        <v>0</v>
      </c>
      <c r="E24" s="13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</row>
    <row r="25" spans="1:18" ht="45" x14ac:dyDescent="0.25">
      <c r="A25" s="83" t="s">
        <v>625</v>
      </c>
      <c r="B25" s="88" t="s">
        <v>39</v>
      </c>
      <c r="C25" s="85" t="s">
        <v>33</v>
      </c>
      <c r="D25" s="13">
        <v>0</v>
      </c>
      <c r="E25" s="13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</row>
    <row r="26" spans="1:18" ht="45" x14ac:dyDescent="0.25">
      <c r="A26" s="83" t="s">
        <v>626</v>
      </c>
      <c r="B26" s="88" t="s">
        <v>41</v>
      </c>
      <c r="C26" s="85" t="s">
        <v>33</v>
      </c>
      <c r="D26" s="13">
        <v>0</v>
      </c>
      <c r="E26" s="13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</row>
    <row r="27" spans="1:18" ht="22.5" x14ac:dyDescent="0.25">
      <c r="A27" s="83" t="s">
        <v>627</v>
      </c>
      <c r="B27" s="87" t="s">
        <v>628</v>
      </c>
      <c r="C27" s="85" t="s">
        <v>33</v>
      </c>
      <c r="D27" s="13">
        <v>0</v>
      </c>
      <c r="E27" s="13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22.5" x14ac:dyDescent="0.25">
      <c r="A28" s="83" t="s">
        <v>629</v>
      </c>
      <c r="B28" s="87" t="s">
        <v>630</v>
      </c>
      <c r="C28" s="85" t="s">
        <v>33</v>
      </c>
      <c r="D28" s="13">
        <v>0</v>
      </c>
      <c r="E28" s="13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</row>
    <row r="29" spans="1:18" ht="22.5" x14ac:dyDescent="0.25">
      <c r="A29" s="83" t="s">
        <v>631</v>
      </c>
      <c r="B29" s="87" t="s">
        <v>632</v>
      </c>
      <c r="C29" s="85" t="s">
        <v>33</v>
      </c>
      <c r="D29" s="13">
        <v>0</v>
      </c>
      <c r="E29" s="13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</row>
    <row r="30" spans="1:18" ht="22.5" x14ac:dyDescent="0.25">
      <c r="A30" s="83" t="s">
        <v>633</v>
      </c>
      <c r="B30" s="87" t="s">
        <v>634</v>
      </c>
      <c r="C30" s="85" t="s">
        <v>33</v>
      </c>
      <c r="D30" s="13">
        <f>SUM(D31:D34)</f>
        <v>0</v>
      </c>
      <c r="E30" s="13">
        <f t="shared" ref="E30:R30" si="9">SUM(E31:E34)</f>
        <v>0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0</v>
      </c>
      <c r="J30" s="14">
        <f t="shared" si="9"/>
        <v>0</v>
      </c>
      <c r="K30" s="14">
        <f>SUM(K31:K34)</f>
        <v>0</v>
      </c>
      <c r="L30" s="14">
        <f>SUM(L31:L34)</f>
        <v>0</v>
      </c>
      <c r="M30" s="14">
        <f>SUM(M31:M34)</f>
        <v>0</v>
      </c>
      <c r="N30" s="14">
        <f>SUM(N31:N34)</f>
        <v>0</v>
      </c>
      <c r="O30" s="14">
        <f t="shared" si="9"/>
        <v>0</v>
      </c>
      <c r="P30" s="14">
        <f t="shared" si="9"/>
        <v>0</v>
      </c>
      <c r="Q30" s="14">
        <f t="shared" si="9"/>
        <v>0</v>
      </c>
      <c r="R30" s="14">
        <f t="shared" si="9"/>
        <v>0</v>
      </c>
    </row>
    <row r="31" spans="1:18" ht="45" x14ac:dyDescent="0.25">
      <c r="A31" s="83" t="s">
        <v>635</v>
      </c>
      <c r="B31" s="88" t="s">
        <v>636</v>
      </c>
      <c r="C31" s="85" t="s">
        <v>33</v>
      </c>
      <c r="D31" s="13">
        <v>0</v>
      </c>
      <c r="E31" s="13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</row>
    <row r="32" spans="1:18" ht="22.5" x14ac:dyDescent="0.25">
      <c r="A32" s="83" t="s">
        <v>637</v>
      </c>
      <c r="B32" s="89" t="s">
        <v>638</v>
      </c>
      <c r="C32" s="85" t="s">
        <v>33</v>
      </c>
      <c r="D32" s="13">
        <v>0</v>
      </c>
      <c r="E32" s="13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</row>
    <row r="33" spans="1:18" ht="22.5" x14ac:dyDescent="0.25">
      <c r="A33" s="83" t="s">
        <v>639</v>
      </c>
      <c r="B33" s="88" t="s">
        <v>640</v>
      </c>
      <c r="C33" s="85" t="s">
        <v>33</v>
      </c>
      <c r="D33" s="13">
        <v>0</v>
      </c>
      <c r="E33" s="13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</row>
    <row r="34" spans="1:18" ht="22.5" x14ac:dyDescent="0.25">
      <c r="A34" s="83" t="s">
        <v>641</v>
      </c>
      <c r="B34" s="89" t="s">
        <v>638</v>
      </c>
      <c r="C34" s="85" t="s">
        <v>33</v>
      </c>
      <c r="D34" s="13">
        <v>0</v>
      </c>
      <c r="E34" s="13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</row>
    <row r="35" spans="1:18" ht="22.5" x14ac:dyDescent="0.25">
      <c r="A35" s="83" t="s">
        <v>642</v>
      </c>
      <c r="B35" s="87" t="s">
        <v>643</v>
      </c>
      <c r="C35" s="85" t="s">
        <v>33</v>
      </c>
      <c r="D35" s="13">
        <v>0</v>
      </c>
      <c r="E35" s="13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</row>
    <row r="36" spans="1:18" ht="22.5" x14ac:dyDescent="0.25">
      <c r="A36" s="83" t="s">
        <v>644</v>
      </c>
      <c r="B36" s="87" t="s">
        <v>645</v>
      </c>
      <c r="C36" s="85" t="s">
        <v>33</v>
      </c>
      <c r="D36" s="13">
        <v>0</v>
      </c>
      <c r="E36" s="13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</row>
    <row r="37" spans="1:18" ht="45" x14ac:dyDescent="0.25">
      <c r="A37" s="83" t="s">
        <v>646</v>
      </c>
      <c r="B37" s="87" t="s">
        <v>647</v>
      </c>
      <c r="C37" s="85" t="s">
        <v>33</v>
      </c>
      <c r="D37" s="13">
        <f>SUM(D38:D39)</f>
        <v>0</v>
      </c>
      <c r="E37" s="13">
        <f t="shared" ref="E37:R37" si="10">SUM(E38:E39)</f>
        <v>0</v>
      </c>
      <c r="F37" s="14">
        <f t="shared" si="10"/>
        <v>0</v>
      </c>
      <c r="G37" s="14">
        <f t="shared" si="10"/>
        <v>0</v>
      </c>
      <c r="H37" s="14">
        <f t="shared" si="10"/>
        <v>0</v>
      </c>
      <c r="I37" s="14">
        <f t="shared" si="10"/>
        <v>0</v>
      </c>
      <c r="J37" s="14">
        <f t="shared" si="10"/>
        <v>0</v>
      </c>
      <c r="K37" s="14">
        <f>SUM(K38:K39)</f>
        <v>0</v>
      </c>
      <c r="L37" s="14">
        <f>SUM(L38:L39)</f>
        <v>0</v>
      </c>
      <c r="M37" s="14">
        <f>SUM(M38:M39)</f>
        <v>0</v>
      </c>
      <c r="N37" s="14">
        <f>SUM(N38:N39)</f>
        <v>0</v>
      </c>
      <c r="O37" s="14">
        <f t="shared" si="10"/>
        <v>0</v>
      </c>
      <c r="P37" s="14">
        <f t="shared" si="10"/>
        <v>0</v>
      </c>
      <c r="Q37" s="14">
        <f t="shared" si="10"/>
        <v>0</v>
      </c>
      <c r="R37" s="14">
        <f t="shared" si="10"/>
        <v>0</v>
      </c>
    </row>
    <row r="38" spans="1:18" ht="22.5" x14ac:dyDescent="0.25">
      <c r="A38" s="83" t="s">
        <v>648</v>
      </c>
      <c r="B38" s="88" t="s">
        <v>57</v>
      </c>
      <c r="C38" s="85" t="s">
        <v>33</v>
      </c>
      <c r="D38" s="13">
        <v>0</v>
      </c>
      <c r="E38" s="13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</row>
    <row r="39" spans="1:18" ht="22.5" x14ac:dyDescent="0.25">
      <c r="A39" s="83" t="s">
        <v>649</v>
      </c>
      <c r="B39" s="88" t="s">
        <v>59</v>
      </c>
      <c r="C39" s="85" t="s">
        <v>33</v>
      </c>
      <c r="D39" s="13">
        <v>0</v>
      </c>
      <c r="E39" s="13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</row>
    <row r="40" spans="1:18" ht="45" x14ac:dyDescent="0.25">
      <c r="A40" s="83" t="s">
        <v>38</v>
      </c>
      <c r="B40" s="86" t="s">
        <v>650</v>
      </c>
      <c r="C40" s="85" t="s">
        <v>33</v>
      </c>
      <c r="D40" s="13">
        <f>SUM(D41:D43)</f>
        <v>0</v>
      </c>
      <c r="E40" s="13">
        <f t="shared" ref="E40:R40" si="11">SUM(E41:E43)</f>
        <v>0</v>
      </c>
      <c r="F40" s="14">
        <f t="shared" si="11"/>
        <v>0</v>
      </c>
      <c r="G40" s="14">
        <f t="shared" si="11"/>
        <v>0</v>
      </c>
      <c r="H40" s="14">
        <f t="shared" si="11"/>
        <v>0</v>
      </c>
      <c r="I40" s="14">
        <f t="shared" si="11"/>
        <v>0</v>
      </c>
      <c r="J40" s="14">
        <f t="shared" si="11"/>
        <v>0</v>
      </c>
      <c r="K40" s="14">
        <f>SUM(K41:K43)</f>
        <v>0</v>
      </c>
      <c r="L40" s="14">
        <f>SUM(L41:L43)</f>
        <v>0</v>
      </c>
      <c r="M40" s="14">
        <f>SUM(M41:M43)</f>
        <v>0</v>
      </c>
      <c r="N40" s="14">
        <f>SUM(N41:N43)</f>
        <v>0</v>
      </c>
      <c r="O40" s="14">
        <f t="shared" si="11"/>
        <v>0</v>
      </c>
      <c r="P40" s="14">
        <f t="shared" si="11"/>
        <v>0</v>
      </c>
      <c r="Q40" s="14">
        <f t="shared" si="11"/>
        <v>0</v>
      </c>
      <c r="R40" s="14">
        <f t="shared" si="11"/>
        <v>0</v>
      </c>
    </row>
    <row r="41" spans="1:18" ht="45" x14ac:dyDescent="0.25">
      <c r="A41" s="83" t="s">
        <v>651</v>
      </c>
      <c r="B41" s="87" t="s">
        <v>37</v>
      </c>
      <c r="C41" s="85" t="s">
        <v>33</v>
      </c>
      <c r="D41" s="13">
        <v>0</v>
      </c>
      <c r="E41" s="13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</row>
    <row r="42" spans="1:18" ht="45" x14ac:dyDescent="0.25">
      <c r="A42" s="83" t="s">
        <v>652</v>
      </c>
      <c r="B42" s="87" t="s">
        <v>39</v>
      </c>
      <c r="C42" s="85" t="s">
        <v>33</v>
      </c>
      <c r="D42" s="13">
        <v>0</v>
      </c>
      <c r="E42" s="13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</row>
    <row r="43" spans="1:18" ht="45" x14ac:dyDescent="0.25">
      <c r="A43" s="83" t="s">
        <v>653</v>
      </c>
      <c r="B43" s="87" t="s">
        <v>41</v>
      </c>
      <c r="C43" s="85" t="s">
        <v>33</v>
      </c>
      <c r="D43" s="13">
        <v>0</v>
      </c>
      <c r="E43" s="13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</row>
    <row r="44" spans="1:18" x14ac:dyDescent="0.25">
      <c r="A44" s="83" t="s">
        <v>40</v>
      </c>
      <c r="B44" s="86" t="s">
        <v>654</v>
      </c>
      <c r="C44" s="85" t="s">
        <v>33</v>
      </c>
      <c r="D44" s="13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ht="22.5" x14ac:dyDescent="0.25">
      <c r="A45" s="83" t="s">
        <v>42</v>
      </c>
      <c r="B45" s="84" t="s">
        <v>655</v>
      </c>
      <c r="C45" s="85" t="s">
        <v>33</v>
      </c>
      <c r="D45" s="14">
        <f t="shared" ref="D45:H45" si="12">D46+D59+D60</f>
        <v>0</v>
      </c>
      <c r="E45" s="14">
        <f t="shared" si="12"/>
        <v>0</v>
      </c>
      <c r="F45" s="14">
        <f t="shared" si="12"/>
        <v>0</v>
      </c>
      <c r="G45" s="14">
        <f t="shared" si="12"/>
        <v>0.54</v>
      </c>
      <c r="H45" s="14">
        <f t="shared" si="12"/>
        <v>0</v>
      </c>
      <c r="I45" s="14">
        <f>I46+I59+I60</f>
        <v>3.27</v>
      </c>
      <c r="J45" s="14">
        <f t="shared" ref="J45:Q45" si="13">J46+J59+J60</f>
        <v>0</v>
      </c>
      <c r="K45" s="14">
        <f t="shared" si="13"/>
        <v>6.18</v>
      </c>
      <c r="L45" s="14">
        <f t="shared" si="13"/>
        <v>0</v>
      </c>
      <c r="M45" s="14">
        <f t="shared" si="13"/>
        <v>1.4139999999999999</v>
      </c>
      <c r="N45" s="14">
        <f t="shared" si="13"/>
        <v>0</v>
      </c>
      <c r="O45" s="14">
        <f t="shared" si="13"/>
        <v>1.84</v>
      </c>
      <c r="P45" s="14">
        <f t="shared" si="13"/>
        <v>0</v>
      </c>
      <c r="Q45" s="14">
        <f t="shared" si="13"/>
        <v>13.244</v>
      </c>
      <c r="R45" s="14">
        <f t="shared" ref="R45" si="14">SUM(R46:R72)</f>
        <v>0</v>
      </c>
    </row>
    <row r="46" spans="1:18" ht="33.75" x14ac:dyDescent="0.25">
      <c r="A46" s="83" t="s">
        <v>656</v>
      </c>
      <c r="B46" s="86" t="s">
        <v>657</v>
      </c>
      <c r="C46" s="85" t="s">
        <v>33</v>
      </c>
      <c r="D46" s="14">
        <f t="shared" ref="D46:R46" si="15">SUM(D47:D58)</f>
        <v>0</v>
      </c>
      <c r="E46" s="14">
        <f t="shared" si="15"/>
        <v>0</v>
      </c>
      <c r="F46" s="14">
        <f t="shared" si="15"/>
        <v>0</v>
      </c>
      <c r="G46" s="14">
        <f>SUM(G47:G58)</f>
        <v>0.54</v>
      </c>
      <c r="H46" s="14">
        <f t="shared" si="15"/>
        <v>0</v>
      </c>
      <c r="I46" s="14">
        <f t="shared" si="15"/>
        <v>3.27</v>
      </c>
      <c r="J46" s="14">
        <f t="shared" si="15"/>
        <v>0</v>
      </c>
      <c r="K46" s="14">
        <f t="shared" si="15"/>
        <v>6.18</v>
      </c>
      <c r="L46" s="14">
        <f t="shared" si="15"/>
        <v>0</v>
      </c>
      <c r="M46" s="14">
        <f t="shared" si="15"/>
        <v>1.4139999999999999</v>
      </c>
      <c r="N46" s="14">
        <f t="shared" si="15"/>
        <v>0</v>
      </c>
      <c r="O46" s="14">
        <f t="shared" si="15"/>
        <v>1.84</v>
      </c>
      <c r="P46" s="14">
        <f t="shared" si="15"/>
        <v>0</v>
      </c>
      <c r="Q46" s="14">
        <f t="shared" si="15"/>
        <v>13.244</v>
      </c>
      <c r="R46" s="14">
        <f t="shared" si="15"/>
        <v>0</v>
      </c>
    </row>
    <row r="47" spans="1:18" ht="33.75" x14ac:dyDescent="0.25">
      <c r="A47" s="83" t="s">
        <v>658</v>
      </c>
      <c r="B47" s="87" t="s">
        <v>659</v>
      </c>
      <c r="C47" s="85" t="s">
        <v>33</v>
      </c>
      <c r="D47" s="13">
        <v>0</v>
      </c>
      <c r="E47" s="13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</row>
    <row r="48" spans="1:18" ht="45" x14ac:dyDescent="0.25">
      <c r="A48" s="83" t="s">
        <v>660</v>
      </c>
      <c r="B48" s="87" t="s">
        <v>37</v>
      </c>
      <c r="C48" s="85" t="s">
        <v>33</v>
      </c>
      <c r="D48" s="13">
        <v>0</v>
      </c>
      <c r="E48" s="13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</row>
    <row r="49" spans="1:18" ht="45" x14ac:dyDescent="0.25">
      <c r="A49" s="83" t="s">
        <v>661</v>
      </c>
      <c r="B49" s="87" t="s">
        <v>39</v>
      </c>
      <c r="C49" s="85" t="s">
        <v>33</v>
      </c>
      <c r="D49" s="13">
        <v>0</v>
      </c>
      <c r="E49" s="13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</row>
    <row r="50" spans="1:18" ht="45" x14ac:dyDescent="0.25">
      <c r="A50" s="83" t="s">
        <v>662</v>
      </c>
      <c r="B50" s="87" t="s">
        <v>41</v>
      </c>
      <c r="C50" s="85" t="s">
        <v>33</v>
      </c>
      <c r="D50" s="13">
        <v>0</v>
      </c>
      <c r="E50" s="13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</row>
    <row r="51" spans="1:18" ht="22.5" x14ac:dyDescent="0.25">
      <c r="A51" s="83" t="s">
        <v>663</v>
      </c>
      <c r="B51" s="87" t="s">
        <v>422</v>
      </c>
      <c r="C51" s="85" t="s">
        <v>33</v>
      </c>
      <c r="D51" s="13">
        <v>0</v>
      </c>
      <c r="E51" s="13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</row>
    <row r="52" spans="1:18" ht="22.5" x14ac:dyDescent="0.25">
      <c r="A52" s="90" t="s">
        <v>664</v>
      </c>
      <c r="B52" s="91" t="s">
        <v>425</v>
      </c>
      <c r="C52" s="92" t="s">
        <v>33</v>
      </c>
      <c r="D52" s="38">
        <v>0</v>
      </c>
      <c r="E52" s="38">
        <v>0</v>
      </c>
      <c r="F52" s="38">
        <v>0</v>
      </c>
      <c r="G52" s="38">
        <v>0.54</v>
      </c>
      <c r="H52" s="38">
        <v>0</v>
      </c>
      <c r="I52" s="38">
        <v>3.27</v>
      </c>
      <c r="J52" s="38">
        <v>0</v>
      </c>
      <c r="K52" s="38">
        <v>6.18</v>
      </c>
      <c r="L52" s="38">
        <v>0</v>
      </c>
      <c r="M52" s="38">
        <v>1.4139999999999999</v>
      </c>
      <c r="N52" s="38">
        <v>0</v>
      </c>
      <c r="O52" s="38">
        <v>1.84</v>
      </c>
      <c r="P52" s="38">
        <v>0</v>
      </c>
      <c r="Q52" s="38">
        <f>G52+I52+K52+M52+O52</f>
        <v>13.244</v>
      </c>
      <c r="R52" s="38">
        <v>0</v>
      </c>
    </row>
    <row r="53" spans="1:18" ht="22.5" x14ac:dyDescent="0.25">
      <c r="A53" s="83" t="s">
        <v>665</v>
      </c>
      <c r="B53" s="87" t="s">
        <v>428</v>
      </c>
      <c r="C53" s="85" t="s">
        <v>33</v>
      </c>
      <c r="D53" s="13">
        <v>0</v>
      </c>
      <c r="E53" s="13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</row>
    <row r="54" spans="1:18" ht="22.5" x14ac:dyDescent="0.25">
      <c r="A54" s="83" t="s">
        <v>666</v>
      </c>
      <c r="B54" s="87" t="s">
        <v>434</v>
      </c>
      <c r="C54" s="85" t="s">
        <v>33</v>
      </c>
      <c r="D54" s="13">
        <v>0</v>
      </c>
      <c r="E54" s="13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</row>
    <row r="55" spans="1:18" ht="22.5" x14ac:dyDescent="0.25">
      <c r="A55" s="83" t="s">
        <v>667</v>
      </c>
      <c r="B55" s="87" t="s">
        <v>436</v>
      </c>
      <c r="C55" s="85" t="s">
        <v>33</v>
      </c>
      <c r="D55" s="13">
        <v>0</v>
      </c>
      <c r="E55" s="13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</row>
    <row r="56" spans="1:18" ht="45" x14ac:dyDescent="0.25">
      <c r="A56" s="83" t="s">
        <v>668</v>
      </c>
      <c r="B56" s="87" t="s">
        <v>439</v>
      </c>
      <c r="C56" s="85" t="s">
        <v>33</v>
      </c>
      <c r="D56" s="13">
        <f>SUM(D57:D58)</f>
        <v>0</v>
      </c>
      <c r="E56" s="13">
        <f t="shared" ref="E56:R56" si="16">SUM(E57:E58)</f>
        <v>0</v>
      </c>
      <c r="F56" s="14">
        <f t="shared" si="16"/>
        <v>0</v>
      </c>
      <c r="G56" s="14">
        <f t="shared" si="16"/>
        <v>0</v>
      </c>
      <c r="H56" s="14">
        <f t="shared" si="16"/>
        <v>0</v>
      </c>
      <c r="I56" s="14">
        <f t="shared" si="16"/>
        <v>0</v>
      </c>
      <c r="J56" s="14">
        <f t="shared" si="16"/>
        <v>0</v>
      </c>
      <c r="K56" s="14">
        <f>SUM(K57:K58)</f>
        <v>0</v>
      </c>
      <c r="L56" s="14">
        <f>SUM(L57:L58)</f>
        <v>0</v>
      </c>
      <c r="M56" s="14">
        <f>SUM(M57:M58)</f>
        <v>0</v>
      </c>
      <c r="N56" s="14">
        <f>SUM(N57:N58)</f>
        <v>0</v>
      </c>
      <c r="O56" s="14">
        <f t="shared" si="16"/>
        <v>0</v>
      </c>
      <c r="P56" s="14">
        <f t="shared" si="16"/>
        <v>0</v>
      </c>
      <c r="Q56" s="14">
        <f t="shared" si="16"/>
        <v>0</v>
      </c>
      <c r="R56" s="14">
        <f t="shared" si="16"/>
        <v>0</v>
      </c>
    </row>
    <row r="57" spans="1:18" ht="22.5" x14ac:dyDescent="0.25">
      <c r="A57" s="83" t="s">
        <v>669</v>
      </c>
      <c r="B57" s="88" t="s">
        <v>57</v>
      </c>
      <c r="C57" s="85" t="s">
        <v>33</v>
      </c>
      <c r="D57" s="13">
        <v>0</v>
      </c>
      <c r="E57" s="13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</row>
    <row r="58" spans="1:18" ht="22.5" x14ac:dyDescent="0.25">
      <c r="A58" s="83" t="s">
        <v>670</v>
      </c>
      <c r="B58" s="88" t="s">
        <v>59</v>
      </c>
      <c r="C58" s="85" t="s">
        <v>33</v>
      </c>
      <c r="D58" s="13">
        <v>0</v>
      </c>
      <c r="E58" s="13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</row>
    <row r="59" spans="1:18" x14ac:dyDescent="0.25">
      <c r="A59" s="83" t="s">
        <v>671</v>
      </c>
      <c r="B59" s="86" t="s">
        <v>672</v>
      </c>
      <c r="C59" s="85" t="s">
        <v>33</v>
      </c>
      <c r="D59" s="13">
        <v>0</v>
      </c>
      <c r="E59" s="13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</row>
    <row r="60" spans="1:18" ht="22.5" x14ac:dyDescent="0.25">
      <c r="A60" s="83" t="s">
        <v>673</v>
      </c>
      <c r="B60" s="86" t="s">
        <v>674</v>
      </c>
      <c r="C60" s="85" t="s">
        <v>33</v>
      </c>
      <c r="D60" s="13">
        <f>SUM(D61:D72)</f>
        <v>0</v>
      </c>
      <c r="E60" s="13">
        <f t="shared" ref="E60:R60" si="17">SUM(E61:E72)</f>
        <v>0</v>
      </c>
      <c r="F60" s="14">
        <f t="shared" si="17"/>
        <v>0</v>
      </c>
      <c r="G60" s="14">
        <f t="shared" si="17"/>
        <v>0</v>
      </c>
      <c r="H60" s="14">
        <f t="shared" si="17"/>
        <v>0</v>
      </c>
      <c r="I60" s="14">
        <f t="shared" si="17"/>
        <v>0</v>
      </c>
      <c r="J60" s="14">
        <f t="shared" si="17"/>
        <v>0</v>
      </c>
      <c r="K60" s="14">
        <f>SUM(K61:K72)</f>
        <v>0</v>
      </c>
      <c r="L60" s="14">
        <f>SUM(L61:L72)</f>
        <v>0</v>
      </c>
      <c r="M60" s="14">
        <f>SUM(M61:M72)</f>
        <v>0</v>
      </c>
      <c r="N60" s="14">
        <f>SUM(N61:N72)</f>
        <v>0</v>
      </c>
      <c r="O60" s="14">
        <f t="shared" si="17"/>
        <v>0</v>
      </c>
      <c r="P60" s="14">
        <f t="shared" si="17"/>
        <v>0</v>
      </c>
      <c r="Q60" s="14">
        <f t="shared" si="17"/>
        <v>0</v>
      </c>
      <c r="R60" s="14">
        <f t="shared" si="17"/>
        <v>0</v>
      </c>
    </row>
    <row r="61" spans="1:18" ht="33.75" x14ac:dyDescent="0.25">
      <c r="A61" s="83" t="s">
        <v>675</v>
      </c>
      <c r="B61" s="87" t="s">
        <v>659</v>
      </c>
      <c r="C61" s="85" t="s">
        <v>33</v>
      </c>
      <c r="D61" s="13">
        <v>0</v>
      </c>
      <c r="E61" s="13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</row>
    <row r="62" spans="1:18" ht="45" x14ac:dyDescent="0.25">
      <c r="A62" s="83" t="s">
        <v>676</v>
      </c>
      <c r="B62" s="87" t="s">
        <v>37</v>
      </c>
      <c r="C62" s="85" t="s">
        <v>33</v>
      </c>
      <c r="D62" s="13">
        <v>0</v>
      </c>
      <c r="E62" s="13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</row>
    <row r="63" spans="1:18" ht="45" x14ac:dyDescent="0.25">
      <c r="A63" s="83" t="s">
        <v>677</v>
      </c>
      <c r="B63" s="87" t="s">
        <v>39</v>
      </c>
      <c r="C63" s="85" t="s">
        <v>33</v>
      </c>
      <c r="D63" s="13">
        <v>0</v>
      </c>
      <c r="E63" s="13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</row>
    <row r="64" spans="1:18" ht="45" x14ac:dyDescent="0.25">
      <c r="A64" s="83" t="s">
        <v>677</v>
      </c>
      <c r="B64" s="87" t="s">
        <v>41</v>
      </c>
      <c r="C64" s="85" t="s">
        <v>33</v>
      </c>
      <c r="D64" s="13">
        <v>0</v>
      </c>
      <c r="E64" s="13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</row>
    <row r="65" spans="1:18" ht="22.5" x14ac:dyDescent="0.25">
      <c r="A65" s="83" t="s">
        <v>678</v>
      </c>
      <c r="B65" s="87" t="s">
        <v>422</v>
      </c>
      <c r="C65" s="85" t="s">
        <v>33</v>
      </c>
      <c r="D65" s="13">
        <v>0</v>
      </c>
      <c r="E65" s="13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</row>
    <row r="66" spans="1:18" ht="22.5" x14ac:dyDescent="0.25">
      <c r="A66" s="83" t="s">
        <v>679</v>
      </c>
      <c r="B66" s="87" t="s">
        <v>425</v>
      </c>
      <c r="C66" s="85" t="s">
        <v>33</v>
      </c>
      <c r="D66" s="13">
        <v>0</v>
      </c>
      <c r="E66" s="13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</row>
    <row r="67" spans="1:18" ht="22.5" x14ac:dyDescent="0.25">
      <c r="A67" s="83" t="s">
        <v>680</v>
      </c>
      <c r="B67" s="87" t="s">
        <v>428</v>
      </c>
      <c r="C67" s="85" t="s">
        <v>33</v>
      </c>
      <c r="D67" s="13">
        <v>0</v>
      </c>
      <c r="E67" s="13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</row>
    <row r="68" spans="1:18" ht="22.5" x14ac:dyDescent="0.25">
      <c r="A68" s="83" t="s">
        <v>681</v>
      </c>
      <c r="B68" s="87" t="s">
        <v>434</v>
      </c>
      <c r="C68" s="85" t="s">
        <v>33</v>
      </c>
      <c r="D68" s="13">
        <v>0</v>
      </c>
      <c r="E68" s="13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</row>
    <row r="69" spans="1:18" ht="22.5" x14ac:dyDescent="0.25">
      <c r="A69" s="83" t="s">
        <v>682</v>
      </c>
      <c r="B69" s="87" t="s">
        <v>436</v>
      </c>
      <c r="C69" s="85" t="s">
        <v>33</v>
      </c>
      <c r="D69" s="13">
        <v>0</v>
      </c>
      <c r="E69" s="13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</row>
    <row r="70" spans="1:18" ht="45" x14ac:dyDescent="0.25">
      <c r="A70" s="83" t="s">
        <v>683</v>
      </c>
      <c r="B70" s="87" t="s">
        <v>439</v>
      </c>
      <c r="C70" s="85" t="s">
        <v>33</v>
      </c>
      <c r="D70" s="13">
        <f>SUM(D71:D72)</f>
        <v>0</v>
      </c>
      <c r="E70" s="13">
        <f t="shared" ref="E70:R70" si="18">SUM(E71:E72)</f>
        <v>0</v>
      </c>
      <c r="F70" s="14">
        <f t="shared" si="18"/>
        <v>0</v>
      </c>
      <c r="G70" s="14">
        <f t="shared" si="18"/>
        <v>0</v>
      </c>
      <c r="H70" s="14">
        <f t="shared" si="18"/>
        <v>0</v>
      </c>
      <c r="I70" s="14">
        <f t="shared" si="18"/>
        <v>0</v>
      </c>
      <c r="J70" s="14">
        <f t="shared" si="18"/>
        <v>0</v>
      </c>
      <c r="K70" s="14">
        <f>SUM(K71:K72)</f>
        <v>0</v>
      </c>
      <c r="L70" s="14">
        <f>SUM(L71:L72)</f>
        <v>0</v>
      </c>
      <c r="M70" s="14">
        <f>SUM(M71:M72)</f>
        <v>0</v>
      </c>
      <c r="N70" s="14">
        <f>SUM(N71:N72)</f>
        <v>0</v>
      </c>
      <c r="O70" s="14">
        <f t="shared" si="18"/>
        <v>0</v>
      </c>
      <c r="P70" s="14">
        <f t="shared" si="18"/>
        <v>0</v>
      </c>
      <c r="Q70" s="14">
        <f t="shared" si="18"/>
        <v>0</v>
      </c>
      <c r="R70" s="14">
        <f t="shared" si="18"/>
        <v>0</v>
      </c>
    </row>
    <row r="71" spans="1:18" ht="22.5" x14ac:dyDescent="0.25">
      <c r="A71" s="83" t="s">
        <v>684</v>
      </c>
      <c r="B71" s="88" t="s">
        <v>57</v>
      </c>
      <c r="C71" s="85" t="s">
        <v>33</v>
      </c>
      <c r="D71" s="13">
        <v>0</v>
      </c>
      <c r="E71" s="13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</row>
    <row r="72" spans="1:18" ht="22.5" x14ac:dyDescent="0.25">
      <c r="A72" s="83" t="s">
        <v>685</v>
      </c>
      <c r="B72" s="88" t="s">
        <v>59</v>
      </c>
      <c r="C72" s="85" t="s">
        <v>33</v>
      </c>
      <c r="D72" s="13">
        <v>0</v>
      </c>
      <c r="E72" s="13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</row>
    <row r="73" spans="1:18" ht="22.5" x14ac:dyDescent="0.25">
      <c r="A73" s="83" t="s">
        <v>44</v>
      </c>
      <c r="B73" s="84" t="s">
        <v>686</v>
      </c>
      <c r="C73" s="85" t="s">
        <v>33</v>
      </c>
      <c r="D73" s="13">
        <v>0</v>
      </c>
      <c r="E73" s="13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</row>
    <row r="74" spans="1:18" ht="22.5" x14ac:dyDescent="0.25">
      <c r="A74" s="83" t="s">
        <v>46</v>
      </c>
      <c r="B74" s="84" t="s">
        <v>687</v>
      </c>
      <c r="C74" s="85" t="s">
        <v>33</v>
      </c>
      <c r="D74" s="13">
        <f>SUM(D75:D76)</f>
        <v>0</v>
      </c>
      <c r="E74" s="13">
        <f t="shared" ref="E74:R74" si="19">SUM(E75:E76)</f>
        <v>0</v>
      </c>
      <c r="F74" s="14">
        <f t="shared" si="19"/>
        <v>0</v>
      </c>
      <c r="G74" s="14">
        <f t="shared" si="19"/>
        <v>0</v>
      </c>
      <c r="H74" s="14">
        <f t="shared" si="19"/>
        <v>0</v>
      </c>
      <c r="I74" s="14">
        <f t="shared" si="19"/>
        <v>0</v>
      </c>
      <c r="J74" s="14">
        <f t="shared" si="19"/>
        <v>0</v>
      </c>
      <c r="K74" s="14">
        <f>SUM(K75:K76)</f>
        <v>0</v>
      </c>
      <c r="L74" s="14">
        <f>SUM(L75:L76)</f>
        <v>0</v>
      </c>
      <c r="M74" s="14">
        <f>SUM(M75:M76)</f>
        <v>0</v>
      </c>
      <c r="N74" s="14">
        <f>SUM(N75:N76)</f>
        <v>0</v>
      </c>
      <c r="O74" s="14">
        <f t="shared" si="19"/>
        <v>0</v>
      </c>
      <c r="P74" s="14">
        <f t="shared" si="19"/>
        <v>0</v>
      </c>
      <c r="Q74" s="14">
        <f t="shared" si="19"/>
        <v>0</v>
      </c>
      <c r="R74" s="14">
        <f t="shared" si="19"/>
        <v>0</v>
      </c>
    </row>
    <row r="75" spans="1:18" x14ac:dyDescent="0.25">
      <c r="A75" s="83" t="s">
        <v>688</v>
      </c>
      <c r="B75" s="86" t="s">
        <v>689</v>
      </c>
      <c r="C75" s="85" t="s">
        <v>33</v>
      </c>
      <c r="D75" s="13">
        <v>0</v>
      </c>
      <c r="E75" s="13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</row>
    <row r="76" spans="1:18" ht="22.5" x14ac:dyDescent="0.25">
      <c r="A76" s="83" t="s">
        <v>690</v>
      </c>
      <c r="B76" s="86" t="s">
        <v>691</v>
      </c>
      <c r="C76" s="85" t="s">
        <v>33</v>
      </c>
      <c r="D76" s="13">
        <v>0</v>
      </c>
      <c r="E76" s="13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</row>
    <row r="77" spans="1:18" ht="22.5" x14ac:dyDescent="0.25">
      <c r="A77" s="83" t="s">
        <v>62</v>
      </c>
      <c r="B77" s="93" t="s">
        <v>692</v>
      </c>
      <c r="C77" s="85" t="s">
        <v>33</v>
      </c>
      <c r="D77" s="13">
        <f>SUM(D78:D88)</f>
        <v>0</v>
      </c>
      <c r="E77" s="13">
        <f t="shared" ref="E77:R77" si="20">SUM(E78:E88)</f>
        <v>0</v>
      </c>
      <c r="F77" s="14">
        <f t="shared" si="20"/>
        <v>0</v>
      </c>
      <c r="G77" s="14">
        <f t="shared" si="20"/>
        <v>0</v>
      </c>
      <c r="H77" s="14">
        <f t="shared" si="20"/>
        <v>0</v>
      </c>
      <c r="I77" s="14">
        <f t="shared" si="20"/>
        <v>0</v>
      </c>
      <c r="J77" s="14">
        <f t="shared" si="20"/>
        <v>0</v>
      </c>
      <c r="K77" s="14">
        <f>SUM(K78:K88)</f>
        <v>0</v>
      </c>
      <c r="L77" s="14">
        <f>SUM(L78:L88)</f>
        <v>0</v>
      </c>
      <c r="M77" s="14">
        <f>SUM(M78:M88)</f>
        <v>0</v>
      </c>
      <c r="N77" s="14">
        <f>SUM(N78:N88)</f>
        <v>0</v>
      </c>
      <c r="O77" s="14">
        <f t="shared" si="20"/>
        <v>0</v>
      </c>
      <c r="P77" s="14">
        <f t="shared" si="20"/>
        <v>0</v>
      </c>
      <c r="Q77" s="14">
        <f t="shared" si="20"/>
        <v>0</v>
      </c>
      <c r="R77" s="14">
        <f t="shared" si="20"/>
        <v>0</v>
      </c>
    </row>
    <row r="78" spans="1:18" x14ac:dyDescent="0.25">
      <c r="A78" s="83" t="s">
        <v>64</v>
      </c>
      <c r="B78" s="84" t="s">
        <v>693</v>
      </c>
      <c r="C78" s="85" t="s">
        <v>33</v>
      </c>
      <c r="D78" s="13">
        <v>0</v>
      </c>
      <c r="E78" s="13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</row>
    <row r="79" spans="1:18" x14ac:dyDescent="0.25">
      <c r="A79" s="83" t="s">
        <v>68</v>
      </c>
      <c r="B79" s="84" t="s">
        <v>694</v>
      </c>
      <c r="C79" s="85" t="s">
        <v>33</v>
      </c>
      <c r="D79" s="13">
        <v>0</v>
      </c>
      <c r="E79" s="13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</row>
    <row r="80" spans="1:18" x14ac:dyDescent="0.25">
      <c r="A80" s="83" t="s">
        <v>69</v>
      </c>
      <c r="B80" s="84" t="s">
        <v>695</v>
      </c>
      <c r="C80" s="85" t="s">
        <v>33</v>
      </c>
      <c r="D80" s="13">
        <v>0</v>
      </c>
      <c r="E80" s="13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</row>
    <row r="81" spans="1:18" x14ac:dyDescent="0.25">
      <c r="A81" s="83" t="s">
        <v>70</v>
      </c>
      <c r="B81" s="84" t="s">
        <v>696</v>
      </c>
      <c r="C81" s="85" t="s">
        <v>33</v>
      </c>
      <c r="D81" s="13">
        <v>0</v>
      </c>
      <c r="E81" s="13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</row>
    <row r="82" spans="1:18" x14ac:dyDescent="0.25">
      <c r="A82" s="83" t="s">
        <v>71</v>
      </c>
      <c r="B82" s="84" t="s">
        <v>697</v>
      </c>
      <c r="C82" s="85" t="s">
        <v>33</v>
      </c>
      <c r="D82" s="13">
        <v>0</v>
      </c>
      <c r="E82" s="13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</row>
    <row r="83" spans="1:18" x14ac:dyDescent="0.25">
      <c r="A83" s="83" t="s">
        <v>112</v>
      </c>
      <c r="B83" s="86" t="s">
        <v>321</v>
      </c>
      <c r="C83" s="85" t="s">
        <v>33</v>
      </c>
      <c r="D83" s="13">
        <v>0</v>
      </c>
      <c r="E83" s="13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</row>
    <row r="84" spans="1:18" ht="45" x14ac:dyDescent="0.25">
      <c r="A84" s="83" t="s">
        <v>698</v>
      </c>
      <c r="B84" s="87" t="s">
        <v>699</v>
      </c>
      <c r="C84" s="85" t="s">
        <v>33</v>
      </c>
      <c r="D84" s="13">
        <v>0</v>
      </c>
      <c r="E84" s="13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</row>
    <row r="85" spans="1:18" ht="33.75" x14ac:dyDescent="0.25">
      <c r="A85" s="83" t="s">
        <v>114</v>
      </c>
      <c r="B85" s="86" t="s">
        <v>323</v>
      </c>
      <c r="C85" s="85" t="s">
        <v>33</v>
      </c>
      <c r="D85" s="13">
        <v>0</v>
      </c>
      <c r="E85" s="13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</row>
    <row r="86" spans="1:18" ht="56.25" x14ac:dyDescent="0.25">
      <c r="A86" s="83" t="s">
        <v>700</v>
      </c>
      <c r="B86" s="87" t="s">
        <v>701</v>
      </c>
      <c r="C86" s="85" t="s">
        <v>33</v>
      </c>
      <c r="D86" s="13">
        <v>0</v>
      </c>
      <c r="E86" s="13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</row>
    <row r="87" spans="1:18" x14ac:dyDescent="0.25">
      <c r="A87" s="83" t="s">
        <v>72</v>
      </c>
      <c r="B87" s="84" t="s">
        <v>702</v>
      </c>
      <c r="C87" s="85" t="s">
        <v>33</v>
      </c>
      <c r="D87" s="13">
        <v>0</v>
      </c>
      <c r="E87" s="13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</row>
    <row r="88" spans="1:18" x14ac:dyDescent="0.25">
      <c r="A88" s="83" t="s">
        <v>73</v>
      </c>
      <c r="B88" s="84" t="s">
        <v>703</v>
      </c>
      <c r="C88" s="85" t="s">
        <v>33</v>
      </c>
      <c r="D88" s="13">
        <v>0</v>
      </c>
      <c r="E88" s="13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</row>
    <row r="89" spans="1:18" x14ac:dyDescent="0.25">
      <c r="A89" s="83" t="s">
        <v>132</v>
      </c>
      <c r="B89" s="93" t="s">
        <v>704</v>
      </c>
      <c r="C89" s="85"/>
      <c r="D89" s="13">
        <v>0</v>
      </c>
      <c r="E89" s="13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ht="67.5" x14ac:dyDescent="0.25">
      <c r="A90" s="83" t="s">
        <v>134</v>
      </c>
      <c r="B90" s="84" t="s">
        <v>705</v>
      </c>
      <c r="C90" s="85" t="s">
        <v>33</v>
      </c>
      <c r="D90" s="13">
        <f>SUM(D91:D93)</f>
        <v>0</v>
      </c>
      <c r="E90" s="13">
        <f t="shared" ref="E90:R90" si="21">SUM(E91:E93)</f>
        <v>0</v>
      </c>
      <c r="F90" s="14">
        <f t="shared" si="21"/>
        <v>0.31</v>
      </c>
      <c r="G90" s="14">
        <f t="shared" si="21"/>
        <v>2.9</v>
      </c>
      <c r="H90" s="14">
        <f t="shared" si="21"/>
        <v>0</v>
      </c>
      <c r="I90" s="14">
        <f t="shared" si="21"/>
        <v>3.03</v>
      </c>
      <c r="J90" s="14">
        <f t="shared" si="21"/>
        <v>0</v>
      </c>
      <c r="K90" s="14">
        <f>SUM(K91:K93)</f>
        <v>3.15</v>
      </c>
      <c r="L90" s="14">
        <f>SUM(L91:L93)</f>
        <v>0</v>
      </c>
      <c r="M90" s="14">
        <f>SUM(M91:M93)</f>
        <v>3.28</v>
      </c>
      <c r="N90" s="14">
        <f>SUM(N91:N93)</f>
        <v>0</v>
      </c>
      <c r="O90" s="14">
        <f t="shared" si="21"/>
        <v>3.41</v>
      </c>
      <c r="P90" s="14">
        <f t="shared" si="21"/>
        <v>0</v>
      </c>
      <c r="Q90" s="14">
        <f>SUM(Q91:Q93)</f>
        <v>15.77</v>
      </c>
      <c r="R90" s="14">
        <f t="shared" si="21"/>
        <v>0</v>
      </c>
    </row>
    <row r="91" spans="1:18" ht="22.5" x14ac:dyDescent="0.25">
      <c r="A91" s="94" t="s">
        <v>135</v>
      </c>
      <c r="B91" s="95" t="s">
        <v>706</v>
      </c>
      <c r="C91" s="96" t="s">
        <v>33</v>
      </c>
      <c r="D91" s="13">
        <v>0</v>
      </c>
      <c r="E91" s="13">
        <v>0</v>
      </c>
      <c r="F91" s="13">
        <v>0.31</v>
      </c>
      <c r="G91" s="13">
        <v>2.9</v>
      </c>
      <c r="H91" s="13">
        <v>0</v>
      </c>
      <c r="I91" s="13">
        <v>3.03</v>
      </c>
      <c r="J91" s="13">
        <v>0</v>
      </c>
      <c r="K91" s="13">
        <v>3.15</v>
      </c>
      <c r="L91" s="13">
        <v>0</v>
      </c>
      <c r="M91" s="13">
        <v>3.28</v>
      </c>
      <c r="N91" s="13">
        <v>0</v>
      </c>
      <c r="O91" s="13">
        <v>3.41</v>
      </c>
      <c r="P91" s="13">
        <v>0</v>
      </c>
      <c r="Q91" s="13">
        <f>G91+I91+K91+M91+O91</f>
        <v>15.77</v>
      </c>
      <c r="R91" s="13">
        <v>0</v>
      </c>
    </row>
    <row r="92" spans="1:18" ht="33.75" x14ac:dyDescent="0.25">
      <c r="A92" s="94" t="s">
        <v>136</v>
      </c>
      <c r="B92" s="95" t="s">
        <v>707</v>
      </c>
      <c r="C92" s="96" t="s">
        <v>33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</row>
    <row r="93" spans="1:18" x14ac:dyDescent="0.25">
      <c r="A93" s="83" t="s">
        <v>137</v>
      </c>
      <c r="B93" s="86" t="s">
        <v>708</v>
      </c>
      <c r="C93" s="85" t="s">
        <v>33</v>
      </c>
      <c r="D93" s="13">
        <v>0</v>
      </c>
      <c r="E93" s="13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</row>
    <row r="94" spans="1:18" ht="56.25" x14ac:dyDescent="0.25">
      <c r="A94" s="83" t="s">
        <v>138</v>
      </c>
      <c r="B94" s="84" t="s">
        <v>709</v>
      </c>
      <c r="C94" s="85"/>
      <c r="D94" s="13">
        <v>0</v>
      </c>
      <c r="E94" s="13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ht="33.75" x14ac:dyDescent="0.25">
      <c r="A95" s="83" t="s">
        <v>710</v>
      </c>
      <c r="B95" s="86" t="s">
        <v>711</v>
      </c>
      <c r="C95" s="85" t="s">
        <v>33</v>
      </c>
      <c r="D95" s="13">
        <v>0</v>
      </c>
      <c r="E95" s="13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</row>
    <row r="96" spans="1:18" ht="33.75" x14ac:dyDescent="0.25">
      <c r="A96" s="83" t="s">
        <v>712</v>
      </c>
      <c r="B96" s="86" t="s">
        <v>713</v>
      </c>
      <c r="C96" s="85" t="s">
        <v>33</v>
      </c>
      <c r="D96" s="13">
        <v>0</v>
      </c>
      <c r="E96" s="13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</row>
    <row r="97" spans="1:18" ht="22.5" x14ac:dyDescent="0.25">
      <c r="A97" s="83" t="s">
        <v>714</v>
      </c>
      <c r="B97" s="86" t="s">
        <v>715</v>
      </c>
      <c r="C97" s="85" t="s">
        <v>33</v>
      </c>
      <c r="D97" s="13">
        <v>0</v>
      </c>
      <c r="E97" s="13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</row>
    <row r="98" spans="1:18" x14ac:dyDescent="0.25">
      <c r="C98" s="97"/>
    </row>
    <row r="99" spans="1:18" x14ac:dyDescent="0.25">
      <c r="A99" s="70"/>
      <c r="B99" s="70"/>
    </row>
    <row r="100" spans="1:18" x14ac:dyDescent="0.25">
      <c r="A100" s="71" t="s">
        <v>600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1:18" x14ac:dyDescent="0.25">
      <c r="A101" s="71" t="s">
        <v>601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1:18" x14ac:dyDescent="0.25">
      <c r="A102" s="71" t="s">
        <v>602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1:18" x14ac:dyDescent="0.25">
      <c r="A103" s="71" t="s">
        <v>603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1:18" x14ac:dyDescent="0.25">
      <c r="A104" s="71" t="s">
        <v>604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1:18" x14ac:dyDescent="0.25">
      <c r="A105" s="71" t="s">
        <v>605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1:18" x14ac:dyDescent="0.25">
      <c r="A106" s="71" t="s">
        <v>606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1:18" x14ac:dyDescent="0.25">
      <c r="A107" s="71" t="s">
        <v>607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1:18" x14ac:dyDescent="0.25">
      <c r="A108" s="69" t="s">
        <v>608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1:18" x14ac:dyDescent="0.25">
      <c r="A109" s="69" t="s">
        <v>609</v>
      </c>
      <c r="B109" s="69"/>
      <c r="C109" s="69"/>
      <c r="D109" s="69"/>
      <c r="E109" s="69"/>
      <c r="F109" s="69"/>
      <c r="G109" s="69"/>
      <c r="H109" s="69"/>
    </row>
  </sheetData>
  <mergeCells count="40">
    <mergeCell ref="A107:R107"/>
    <mergeCell ref="A108:R108"/>
    <mergeCell ref="A109:H109"/>
    <mergeCell ref="A101:R101"/>
    <mergeCell ref="A102:R102"/>
    <mergeCell ref="A103:R103"/>
    <mergeCell ref="A104:R104"/>
    <mergeCell ref="A105:R105"/>
    <mergeCell ref="A106:R106"/>
    <mergeCell ref="M16:N16"/>
    <mergeCell ref="O16:P16"/>
    <mergeCell ref="Q16:R16"/>
    <mergeCell ref="A19:B19"/>
    <mergeCell ref="A99:B99"/>
    <mergeCell ref="A100:R100"/>
    <mergeCell ref="A16:A17"/>
    <mergeCell ref="B16:B17"/>
    <mergeCell ref="C16:C17"/>
    <mergeCell ref="G16:H16"/>
    <mergeCell ref="I16:J16"/>
    <mergeCell ref="K16:L16"/>
    <mergeCell ref="B12:H12"/>
    <mergeCell ref="I12:R12"/>
    <mergeCell ref="B13:H13"/>
    <mergeCell ref="I13:R13"/>
    <mergeCell ref="A14:R14"/>
    <mergeCell ref="A15:R15"/>
    <mergeCell ref="A7:R7"/>
    <mergeCell ref="E9:F9"/>
    <mergeCell ref="H9:R9"/>
    <mergeCell ref="A10:R10"/>
    <mergeCell ref="A11:F11"/>
    <mergeCell ref="I11:R11"/>
    <mergeCell ref="A1:R1"/>
    <mergeCell ref="A2:R2"/>
    <mergeCell ref="D3:F3"/>
    <mergeCell ref="C5:H5"/>
    <mergeCell ref="I5:R5"/>
    <mergeCell ref="C6:H6"/>
    <mergeCell ref="I6:R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Шпекторов</dc:creator>
  <cp:lastModifiedBy>Пользователь</cp:lastModifiedBy>
  <cp:lastPrinted>2019-02-19T08:37:56Z</cp:lastPrinted>
  <dcterms:created xsi:type="dcterms:W3CDTF">2019-02-15T07:53:36Z</dcterms:created>
  <dcterms:modified xsi:type="dcterms:W3CDTF">2020-04-04T02:12:48Z</dcterms:modified>
</cp:coreProperties>
</file>