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ЛИЕНТЫ\ЭЛС\Сайт\Files\"/>
    </mc:Choice>
  </mc:AlternateContent>
  <bookViews>
    <workbookView xWindow="0" yWindow="60" windowWidth="15390" windowHeight="6390" tabRatio="892"/>
  </bookViews>
  <sheets>
    <sheet name="приложение 7.1" sheetId="44" r:id="rId1"/>
    <sheet name="приложение 7.2" sheetId="47" r:id="rId2"/>
    <sheet name="приложение 8" sheetId="45" r:id="rId3"/>
    <sheet name="приложение 9" sheetId="46" r:id="rId4"/>
    <sheet name="приложение 11.1" sheetId="39" r:id="rId5"/>
    <sheet name="приложение 13" sheetId="49" r:id="rId6"/>
    <sheet name="Лист1" sheetId="54" r:id="rId7"/>
  </sheets>
  <calcPr calcId="152511"/>
</workbook>
</file>

<file path=xl/calcChain.xml><?xml version="1.0" encoding="utf-8"?>
<calcChain xmlns="http://schemas.openxmlformats.org/spreadsheetml/2006/main">
  <c r="D20" i="45" l="1"/>
  <c r="M30" i="47"/>
  <c r="V21" i="44"/>
  <c r="U21" i="44"/>
  <c r="T24" i="44"/>
  <c r="T25" i="44"/>
  <c r="T26" i="44"/>
  <c r="T27" i="44"/>
  <c r="T30" i="44"/>
  <c r="S33" i="44"/>
  <c r="T33" i="44" s="1"/>
  <c r="S34" i="44"/>
  <c r="T34" i="44" s="1"/>
  <c r="S32" i="44"/>
  <c r="T32" i="44" s="1"/>
  <c r="M31" i="44"/>
  <c r="M28" i="44"/>
  <c r="M23" i="44"/>
  <c r="D43" i="45"/>
  <c r="D21" i="45"/>
  <c r="D19" i="45"/>
  <c r="M31" i="47"/>
  <c r="N31" i="47"/>
  <c r="O31" i="47"/>
  <c r="P31" i="47"/>
  <c r="Q31" i="47"/>
  <c r="M32" i="47"/>
  <c r="N32" i="47"/>
  <c r="O32" i="47"/>
  <c r="P32" i="47"/>
  <c r="Q32" i="47"/>
  <c r="Q30" i="47"/>
  <c r="Q29" i="47" s="1"/>
  <c r="P30" i="47"/>
  <c r="O30" i="47"/>
  <c r="N30" i="47"/>
  <c r="N29" i="47" s="1"/>
  <c r="D26" i="47"/>
  <c r="E26" i="47"/>
  <c r="E20" i="47" s="1"/>
  <c r="E19" i="47" s="1"/>
  <c r="F26" i="47"/>
  <c r="G26" i="47"/>
  <c r="H26" i="47"/>
  <c r="I26" i="47"/>
  <c r="K26" i="47"/>
  <c r="L26" i="47"/>
  <c r="R26" i="47"/>
  <c r="S26" i="47"/>
  <c r="U26" i="47"/>
  <c r="V26" i="47"/>
  <c r="D21" i="47"/>
  <c r="E21" i="47"/>
  <c r="F21" i="47"/>
  <c r="F20" i="47" s="1"/>
  <c r="F19" i="47" s="1"/>
  <c r="G21" i="47"/>
  <c r="H21" i="47"/>
  <c r="I21" i="47"/>
  <c r="K21" i="47"/>
  <c r="L21" i="47"/>
  <c r="N21" i="47"/>
  <c r="R21" i="47"/>
  <c r="S21" i="47"/>
  <c r="U21" i="47"/>
  <c r="V21" i="47"/>
  <c r="O31" i="44"/>
  <c r="P31" i="44"/>
  <c r="Q31" i="44"/>
  <c r="N31" i="44"/>
  <c r="O28" i="44"/>
  <c r="P28" i="44"/>
  <c r="Q28" i="44"/>
  <c r="N28" i="44"/>
  <c r="O23" i="44"/>
  <c r="O22" i="44" s="1"/>
  <c r="O21" i="44" s="1"/>
  <c r="O20" i="44" s="1"/>
  <c r="G23" i="44"/>
  <c r="H23" i="44"/>
  <c r="I23" i="44"/>
  <c r="J23" i="44"/>
  <c r="K23" i="44"/>
  <c r="L23" i="44"/>
  <c r="G28" i="44"/>
  <c r="H28" i="44"/>
  <c r="I28" i="44"/>
  <c r="J28" i="44"/>
  <c r="K28" i="44"/>
  <c r="L28" i="44"/>
  <c r="G31" i="44"/>
  <c r="H31" i="44"/>
  <c r="I31" i="44"/>
  <c r="J31" i="44"/>
  <c r="K31" i="44"/>
  <c r="L31" i="44"/>
  <c r="N23" i="44"/>
  <c r="D23" i="44"/>
  <c r="P23" i="44"/>
  <c r="Q23" i="44"/>
  <c r="Q22" i="44" s="1"/>
  <c r="Q21" i="44" s="1"/>
  <c r="Q20" i="44" s="1"/>
  <c r="Q27" i="47"/>
  <c r="Q26" i="47" s="1"/>
  <c r="P27" i="47"/>
  <c r="P26" i="47" s="1"/>
  <c r="N27" i="47"/>
  <c r="N26" i="47" s="1"/>
  <c r="M27" i="47"/>
  <c r="M26" i="47" s="1"/>
  <c r="S29" i="44"/>
  <c r="M23" i="47"/>
  <c r="M24" i="47"/>
  <c r="M22" i="47"/>
  <c r="M21" i="47" s="1"/>
  <c r="N23" i="47"/>
  <c r="N24" i="47"/>
  <c r="N22" i="47"/>
  <c r="O23" i="47"/>
  <c r="P23" i="47"/>
  <c r="P24" i="47"/>
  <c r="P22" i="47"/>
  <c r="P21" i="47" s="1"/>
  <c r="Q23" i="47"/>
  <c r="Q24" i="47"/>
  <c r="Q22" i="47"/>
  <c r="Q21" i="47" s="1"/>
  <c r="T24" i="47"/>
  <c r="O24" i="47" s="1"/>
  <c r="J24" i="47"/>
  <c r="T23" i="47"/>
  <c r="J23" i="47"/>
  <c r="J21" i="47" s="1"/>
  <c r="T22" i="47"/>
  <c r="T21" i="47" s="1"/>
  <c r="J22" i="47"/>
  <c r="V29" i="47"/>
  <c r="U29" i="47"/>
  <c r="U20" i="47" s="1"/>
  <c r="U19" i="47" s="1"/>
  <c r="T29" i="47"/>
  <c r="S29" i="47"/>
  <c r="R29" i="47"/>
  <c r="T28" i="47"/>
  <c r="T27" i="47"/>
  <c r="O27" i="47" s="1"/>
  <c r="O26" i="47" s="1"/>
  <c r="J28" i="47"/>
  <c r="D29" i="47"/>
  <c r="E29" i="47"/>
  <c r="F29" i="47"/>
  <c r="G29" i="47"/>
  <c r="H29" i="47"/>
  <c r="H20" i="47" s="1"/>
  <c r="H19" i="47" s="1"/>
  <c r="I29" i="47"/>
  <c r="I20" i="47" s="1"/>
  <c r="I19" i="47" s="1"/>
  <c r="J29" i="47"/>
  <c r="K29" i="47"/>
  <c r="K20" i="47" s="1"/>
  <c r="K19" i="47" s="1"/>
  <c r="L29" i="47"/>
  <c r="L20" i="47" s="1"/>
  <c r="L19" i="47" s="1"/>
  <c r="J27" i="47"/>
  <c r="J26" i="47" s="1"/>
  <c r="E26" i="44"/>
  <c r="E29" i="44"/>
  <c r="E30" i="44"/>
  <c r="R30" i="44" s="1"/>
  <c r="E32" i="44"/>
  <c r="R32" i="44" s="1"/>
  <c r="E33" i="44"/>
  <c r="R33" i="44" s="1"/>
  <c r="E34" i="44"/>
  <c r="R34" i="44" s="1"/>
  <c r="C29" i="47"/>
  <c r="C26" i="47"/>
  <c r="C21" i="47"/>
  <c r="C20" i="47" s="1"/>
  <c r="C19" i="47" s="1"/>
  <c r="R27" i="44"/>
  <c r="R29" i="44"/>
  <c r="R26" i="44"/>
  <c r="E24" i="44"/>
  <c r="R24" i="44" s="1"/>
  <c r="E25" i="44"/>
  <c r="R25" i="44" s="1"/>
  <c r="F24" i="44"/>
  <c r="F23" i="44" s="1"/>
  <c r="F25" i="44"/>
  <c r="F26" i="44"/>
  <c r="F27" i="44"/>
  <c r="F29" i="44"/>
  <c r="F28" i="44" s="1"/>
  <c r="F30" i="44"/>
  <c r="F32" i="44"/>
  <c r="F33" i="44"/>
  <c r="F34" i="44"/>
  <c r="D22" i="44"/>
  <c r="D31" i="44"/>
  <c r="D28" i="44"/>
  <c r="D20" i="44"/>
  <c r="J20" i="44"/>
  <c r="H20" i="44"/>
  <c r="F20" i="44"/>
  <c r="S21" i="44" l="1"/>
  <c r="T21" i="44" s="1"/>
  <c r="J22" i="44"/>
  <c r="L22" i="44"/>
  <c r="H22" i="44"/>
  <c r="T26" i="47"/>
  <c r="T20" i="47" s="1"/>
  <c r="T19" i="47" s="1"/>
  <c r="D20" i="47"/>
  <c r="D19" i="47" s="1"/>
  <c r="I22" i="44"/>
  <c r="I21" i="44" s="1"/>
  <c r="F31" i="44"/>
  <c r="O22" i="47"/>
  <c r="O21" i="47" s="1"/>
  <c r="K22" i="44"/>
  <c r="K21" i="44" s="1"/>
  <c r="K20" i="44" s="1"/>
  <c r="G22" i="44"/>
  <c r="G20" i="47"/>
  <c r="G19" i="47" s="1"/>
  <c r="N20" i="47"/>
  <c r="N19" i="47" s="1"/>
  <c r="F22" i="44"/>
  <c r="P22" i="44"/>
  <c r="P21" i="44" s="1"/>
  <c r="P20" i="44" s="1"/>
  <c r="T29" i="44"/>
  <c r="N22" i="44"/>
  <c r="N21" i="44" s="1"/>
  <c r="N20" i="44" s="1"/>
  <c r="M22" i="44"/>
  <c r="M21" i="44" s="1"/>
  <c r="M20" i="44" s="1"/>
  <c r="V20" i="47"/>
  <c r="V19" i="47" s="1"/>
  <c r="S20" i="47"/>
  <c r="S19" i="47" s="1"/>
  <c r="O29" i="47"/>
  <c r="O20" i="47" s="1"/>
  <c r="O19" i="47" s="1"/>
  <c r="E28" i="44"/>
  <c r="R28" i="44" s="1"/>
  <c r="E23" i="44"/>
  <c r="R23" i="44" s="1"/>
  <c r="R31" i="44"/>
  <c r="E31" i="44"/>
  <c r="M29" i="47"/>
  <c r="M20" i="47" s="1"/>
  <c r="M19" i="47" s="1"/>
  <c r="P29" i="47"/>
  <c r="P20" i="47" s="1"/>
  <c r="P19" i="47" s="1"/>
  <c r="Q20" i="47"/>
  <c r="Q19" i="47" s="1"/>
  <c r="R20" i="47"/>
  <c r="R19" i="47" s="1"/>
  <c r="J20" i="47"/>
  <c r="J19" i="47" s="1"/>
  <c r="I20" i="44"/>
  <c r="E20" i="44" l="1"/>
  <c r="R20" i="44" s="1"/>
  <c r="E21" i="44"/>
  <c r="R21" i="44" s="1"/>
  <c r="E22" i="44"/>
  <c r="R22" i="44" s="1"/>
</calcChain>
</file>

<file path=xl/sharedStrings.xml><?xml version="1.0" encoding="utf-8"?>
<sst xmlns="http://schemas.openxmlformats.org/spreadsheetml/2006/main" count="396" uniqueCount="206">
  <si>
    <t>№ п/п</t>
  </si>
  <si>
    <t>1.1.</t>
  </si>
  <si>
    <t>1.2.</t>
  </si>
  <si>
    <t>2.</t>
  </si>
  <si>
    <t>2.1.</t>
  </si>
  <si>
    <t>2.2.</t>
  </si>
  <si>
    <t>2.3.</t>
  </si>
  <si>
    <t>2.4.</t>
  </si>
  <si>
    <t>1.3.</t>
  </si>
  <si>
    <t>№№</t>
  </si>
  <si>
    <t>Источник финансирования</t>
  </si>
  <si>
    <t>Причины отклонений</t>
  </si>
  <si>
    <t>всего</t>
  </si>
  <si>
    <t>1 кв</t>
  </si>
  <si>
    <t>2 кв</t>
  </si>
  <si>
    <t>3 кв</t>
  </si>
  <si>
    <t>4 кв</t>
  </si>
  <si>
    <t>план</t>
  </si>
  <si>
    <t>факт</t>
  </si>
  <si>
    <t>ВСЕГО источников финансирования</t>
  </si>
  <si>
    <t>Собственные средства</t>
  </si>
  <si>
    <t>Прибыль, направляемая на инвестиции:</t>
  </si>
  <si>
    <t>1.1.1.</t>
  </si>
  <si>
    <t>Амортизация</t>
  </si>
  <si>
    <t>Возврат НДС</t>
  </si>
  <si>
    <t>1.4.</t>
  </si>
  <si>
    <t>Прочие собственные средства</t>
  </si>
  <si>
    <t xml:space="preserve">1.4.1. </t>
  </si>
  <si>
    <t>Бюджетное финансирование</t>
  </si>
  <si>
    <t>Прочие привлеченные средства</t>
  </si>
  <si>
    <t>Наименование объекта</t>
  </si>
  <si>
    <t xml:space="preserve">ВСЕГО, </t>
  </si>
  <si>
    <t>…</t>
  </si>
  <si>
    <t>1.1.2.</t>
  </si>
  <si>
    <t>Ввод мощностей</t>
  </si>
  <si>
    <t>Средства внешних инвесторов</t>
  </si>
  <si>
    <t>1.1.3.</t>
  </si>
  <si>
    <t>1.1.3.1.</t>
  </si>
  <si>
    <t>1.1.3.2.</t>
  </si>
  <si>
    <t>в т.ч. инвестиционная составляющая в тарифе</t>
  </si>
  <si>
    <t xml:space="preserve">в т.ч. прибыль со свободного сектора </t>
  </si>
  <si>
    <t>2.5.</t>
  </si>
  <si>
    <t>Наименование проекта</t>
  </si>
  <si>
    <t>МВт, Гкал/час, км, МВА</t>
  </si>
  <si>
    <t>1 кв. 2009 г.</t>
  </si>
  <si>
    <t>2 кв. 2009 г.</t>
  </si>
  <si>
    <t>3 кв. 2009 г.</t>
  </si>
  <si>
    <t>4 кв. 2009 г.</t>
  </si>
  <si>
    <t>млн.рублей</t>
  </si>
  <si>
    <t>2.6.</t>
  </si>
  <si>
    <t>в т.ч. от технологического присоединения (для электросетевых компаний)</t>
  </si>
  <si>
    <t>в т.ч. от технологического присоединения генерации</t>
  </si>
  <si>
    <t>в т.ч. от технологического присоединения потребителей</t>
  </si>
  <si>
    <t>в т.ч. средства допэмиссии</t>
  </si>
  <si>
    <t>Привлеченные средства, в т.ч.:</t>
  </si>
  <si>
    <t>Облигационные займы</t>
  </si>
  <si>
    <t>Займы организаций</t>
  </si>
  <si>
    <t>план*</t>
  </si>
  <si>
    <t>Кредиты</t>
  </si>
  <si>
    <t>Вывод мощностей</t>
  </si>
  <si>
    <t>уточнения стоимости по результатам утвержденной ПСД</t>
  </si>
  <si>
    <t>в том числе за счет</t>
  </si>
  <si>
    <t>уточнения стоимости по результатм закупочных процедур</t>
  </si>
  <si>
    <t>%</t>
  </si>
  <si>
    <t>Энергосбережение и повышение энергетической эффективности</t>
  </si>
  <si>
    <t>Техническое перевооружение и реконструкция</t>
  </si>
  <si>
    <t>Отклонение ***</t>
  </si>
  <si>
    <t>факт**</t>
  </si>
  <si>
    <t>план**</t>
  </si>
  <si>
    <t>факт***</t>
  </si>
  <si>
    <t>1.5.</t>
  </si>
  <si>
    <t>Технические характеристики</t>
  </si>
  <si>
    <t>Сроки 
реализации 
проекта</t>
  </si>
  <si>
    <t>№ 
п/п</t>
  </si>
  <si>
    <t>Заключение 
Главгос
экспертизы 
России (+;-)</t>
  </si>
  <si>
    <t>Разрешение 
на строи
тельство (+;-)</t>
  </si>
  <si>
    <t>мощность, 
МВт, МВА</t>
  </si>
  <si>
    <t>выработка, млн.кВт/ч</t>
  </si>
  <si>
    <t>длина 
ВЛ,
км</t>
  </si>
  <si>
    <t>Наименование направления/
проекта 
инвестиционной 
программы</t>
  </si>
  <si>
    <t>Год начала
строительства</t>
  </si>
  <si>
    <t>Год ввода в 
эксплуатацию</t>
  </si>
  <si>
    <t>Наличие исходно-разрешительной документации</t>
  </si>
  <si>
    <t>Утвержденная  
проектно-сметная 
документация
(+;-)</t>
  </si>
  <si>
    <t>Оформленный 
в соответствии 
с законо
дательством 
землеотвод (+;-)</t>
  </si>
  <si>
    <t>к приказу Минэнерго России</t>
  </si>
  <si>
    <t>Утверждаю</t>
  </si>
  <si>
    <t>М.П.</t>
  </si>
  <si>
    <t>Объем финансирования
 [отчетный год]</t>
  </si>
  <si>
    <t>от «___»________2010 г. №____</t>
  </si>
  <si>
    <t>Приложение  № 8</t>
  </si>
  <si>
    <t>для ОГК/ТГК, в том числе</t>
  </si>
  <si>
    <t>ДПМ</t>
  </si>
  <si>
    <t>вне ДПМ</t>
  </si>
  <si>
    <t>Прочая прибыль</t>
  </si>
  <si>
    <t>1.2.1.</t>
  </si>
  <si>
    <t>1.2.2.</t>
  </si>
  <si>
    <t>1.2.3.</t>
  </si>
  <si>
    <t>Амортизация, учтенная в тарифе</t>
  </si>
  <si>
    <t>Прочая амортизация</t>
  </si>
  <si>
    <t>Недоиспользованная амортизация прошлых лет</t>
  </si>
  <si>
    <t>2.7.</t>
  </si>
  <si>
    <t>Использование лизинга</t>
  </si>
  <si>
    <t>за отчетный 
квартал</t>
  </si>
  <si>
    <t>Остаток собственных средств на начало года</t>
  </si>
  <si>
    <t>за отчетный квартал</t>
  </si>
  <si>
    <t>Освоено 
(закрыто актами 
выполненных работ)
млн.рублей</t>
  </si>
  <si>
    <t>Введено оформлено актами ввода в эксплуатацию)
млн.рублей</t>
  </si>
  <si>
    <t>1.1.4.</t>
  </si>
  <si>
    <t>№ пункта укрупненного сетевого графика</t>
  </si>
  <si>
    <t>Наименование этапов основных работ (с учетом подготовительного периода до начала строительства) по общему сетевому графику *</t>
  </si>
  <si>
    <t>Сроки выполнения задач по укрупненному сетевому графику</t>
  </si>
  <si>
    <t>Процент исполнения работ за весь период (%)</t>
  </si>
  <si>
    <t>Процент выполнения за отчетный период (%)</t>
  </si>
  <si>
    <t>Причины невыполнения</t>
  </si>
  <si>
    <t>Предложения по корректирующим мероприятиям по устранению отставания</t>
  </si>
  <si>
    <t>План</t>
  </si>
  <si>
    <t>Факт</t>
  </si>
  <si>
    <t>начало</t>
  </si>
  <si>
    <t>окончание</t>
  </si>
  <si>
    <t>Приложение  № 9</t>
  </si>
  <si>
    <t xml:space="preserve">Остаток стоимости на начало года * </t>
  </si>
  <si>
    <t>Осталось профинансировать по результатам отчетного периода *</t>
  </si>
  <si>
    <t>Наименование объекта*</t>
  </si>
  <si>
    <t>Технические характеристики созданных объектов</t>
  </si>
  <si>
    <t xml:space="preserve">Подстанции </t>
  </si>
  <si>
    <t>Линии электропередачи</t>
  </si>
  <si>
    <t>год ввода в эксплуатацию</t>
  </si>
  <si>
    <t>Нормативный срок службы, лет</t>
  </si>
  <si>
    <t>Количество и марка силовых трансформаторов, шт</t>
  </si>
  <si>
    <t>Мощность, МВА</t>
  </si>
  <si>
    <t>год ввода в эксплуа-тацию</t>
  </si>
  <si>
    <t>Тип опор</t>
  </si>
  <si>
    <t>Марка кабеля</t>
  </si>
  <si>
    <t>протяженность, км</t>
  </si>
  <si>
    <t>Всего</t>
  </si>
  <si>
    <t>ПИР</t>
  </si>
  <si>
    <t>СМР</t>
  </si>
  <si>
    <t>оборудование и материалы</t>
  </si>
  <si>
    <t>прочие</t>
  </si>
  <si>
    <t>Плановый объем финансирования, млн. руб.*</t>
  </si>
  <si>
    <t>Фактически профинансировано, млн. руб.</t>
  </si>
  <si>
    <t>Оклонение фактической стоимости работ от плановой стоимости, млн. руб.</t>
  </si>
  <si>
    <t>Фактически освоено (закрыто актами выполненных работ), млн. руб.</t>
  </si>
  <si>
    <t>Приложение  № 13</t>
  </si>
  <si>
    <t>Приложение  № 11.1</t>
  </si>
  <si>
    <t>Приложение  №  7.2</t>
  </si>
  <si>
    <t>Приложение  № 7.1</t>
  </si>
  <si>
    <t>Генерирующие объекты</t>
  </si>
  <si>
    <t>мощность, МВт</t>
  </si>
  <si>
    <t>Иные 
объекты</t>
  </si>
  <si>
    <t>Нормативный 
срок службы, 
лет</t>
  </si>
  <si>
    <t>тепловая энергия, 
Гкал/час</t>
  </si>
  <si>
    <t>Генеральный директор ОАО "ЭлС"</t>
  </si>
  <si>
    <t>Начальник ПЭО ОАО "ЭлС"</t>
  </si>
  <si>
    <t>А.С.Шпекторов</t>
  </si>
  <si>
    <t>Начальник ПТО ОАО "ЭлС"</t>
  </si>
  <si>
    <t>С.Р.Караулова</t>
  </si>
  <si>
    <t>Отчет ОАО "ЭлС"
(представляется ежеквартально)</t>
  </si>
  <si>
    <t xml:space="preserve"> млн. рублей с НДС
(представляется ежеквартально)</t>
  </si>
  <si>
    <t>от «24»___03___2010 г. № 114</t>
  </si>
  <si>
    <t>от «24»__03___2010 г. №114</t>
  </si>
  <si>
    <t xml:space="preserve"> млн. рублей 
(представляется ежеквартально)</t>
  </si>
  <si>
    <t>По ВЛ:</t>
  </si>
  <si>
    <t>По КЛ:</t>
  </si>
  <si>
    <t>_______________С.А.Ольховиков</t>
  </si>
  <si>
    <t xml:space="preserve">от «24»__03__2010 г. № 114 </t>
  </si>
  <si>
    <t xml:space="preserve">                      Генеральный директор</t>
  </si>
  <si>
    <t>По ЦРП и ПС:</t>
  </si>
  <si>
    <t>Техническое перевооружение РУ-10кВ ТП-10/0,4кВ № 33</t>
  </si>
  <si>
    <t>Техническое перевооружение  оборудования 2 секции 110кВ ПС 110/6 кВ  «Стройбаза» (трансформатор 110/6кВ и высоковольтные ввода).</t>
  </si>
  <si>
    <t xml:space="preserve">Техническое перевооружение  ТП10/0,4кв № 2-3 с заменой трансформаторов на трансформаторы большей мощности. </t>
  </si>
  <si>
    <t>Расширение просек ВЛ-6-10кВ до ширины охранных зон ВЛ.</t>
  </si>
  <si>
    <t>2015 г.</t>
  </si>
  <si>
    <t>0,46</t>
  </si>
  <si>
    <t>Техническое перевооружение ВЛ-10кВ № 1008 электроснабжения ЦРП-3  (замена опор и монтаж самонесущего изолированного провода)</t>
  </si>
  <si>
    <t>Техническое перевооружение участка ВЛ-10кВ № 201  (замена провода на провод большего сечения)</t>
  </si>
  <si>
    <t>Техническое перевооружение участка ВЛ-10кВ № 308 (замена провода на провод большего сечения)</t>
  </si>
  <si>
    <t>Замена кабельных вводов 10кВ  в ПС "Десногорск и в ЦРП-3 (2 нитки каждый ввод) на ВЛ-10кВ № 1008 внешнего электроснабжения ЦРП-3</t>
  </si>
  <si>
    <t>Замена кабельных вводов ВЛ-10кВ № 308 от ЦРП-3 до первой опоры  ВЛ-308</t>
  </si>
  <si>
    <t>0,35</t>
  </si>
  <si>
    <t>по состоянию на _01.07_ 2015 г.</t>
  </si>
  <si>
    <t>х</t>
  </si>
  <si>
    <t>СВ-110-5</t>
  </si>
  <si>
    <t>СИП3х120</t>
  </si>
  <si>
    <t>1,74</t>
  </si>
  <si>
    <t>СВ-105</t>
  </si>
  <si>
    <t>АС-70      СИП-70</t>
  </si>
  <si>
    <t>0,63    0,27</t>
  </si>
  <si>
    <t>АС-70</t>
  </si>
  <si>
    <t>0,9</t>
  </si>
  <si>
    <t>ААШв 3х185</t>
  </si>
  <si>
    <t>0,21</t>
  </si>
  <si>
    <t>ААШв 3х95</t>
  </si>
  <si>
    <t>0,14</t>
  </si>
  <si>
    <t xml:space="preserve"> об исполнении инвестиционной программы за 4-й квартал 2015 года,
(представляется ежеквартально)</t>
  </si>
  <si>
    <t xml:space="preserve"> об исполнении основных этапов работ по реализации инвестиционной программы за 4-й квартал 2015 года,
(представляется ежеквартально)</t>
  </si>
  <si>
    <t xml:space="preserve"> об источниках финансирования инвестиционных программ за 4-й квартал 2015 года,
(представляется ежеквартально)</t>
  </si>
  <si>
    <t>Отчет ОАО "ЭлС"  о вводах/выводах объектов за 4 квартал 2015 года
(представляется ежеквартально)</t>
  </si>
  <si>
    <t>об исполнении сетевых графиков строительства проектов  за 4-й квартал 2015 года</t>
  </si>
  <si>
    <t>Отчет ОАО "ЭлС"  о техническом состоянии объекта
за 4-й квартал 2015 года</t>
  </si>
  <si>
    <t xml:space="preserve">          _______________С.А.Ольховиков</t>
  </si>
  <si>
    <t xml:space="preserve">                  _______________С.А.Ольховиков</t>
  </si>
  <si>
    <t xml:space="preserve">        _______________С.А.Ольховиков</t>
  </si>
  <si>
    <t>«___»________ 2015 год</t>
  </si>
  <si>
    <t xml:space="preserve">    _______________С.А.Ольховиков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</si>
</sst>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39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2" fillId="0" borderId="0" xfId="0" applyFont="1"/>
    <xf numFmtId="0" fontId="1" fillId="0" borderId="0" xfId="0" applyFont="1" applyFill="1"/>
    <xf numFmtId="0" fontId="1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2" fontId="1" fillId="0" borderId="0" xfId="0" applyNumberFormat="1" applyFont="1" applyAlignment="1">
      <alignment vertical="top"/>
    </xf>
    <xf numFmtId="2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Border="1" applyAlignment="1">
      <alignment horizontal="left" vertical="top"/>
    </xf>
    <xf numFmtId="2" fontId="1" fillId="0" borderId="0" xfId="0" applyNumberFormat="1" applyFont="1" applyAlignment="1">
      <alignment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Alignment="1">
      <alignment horizontal="center" vertical="top"/>
    </xf>
    <xf numFmtId="0" fontId="1" fillId="0" borderId="13" xfId="0" applyFont="1" applyFill="1" applyBorder="1"/>
    <xf numFmtId="0" fontId="1" fillId="0" borderId="0" xfId="0" applyFont="1" applyFill="1" applyBorder="1"/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" fontId="2" fillId="0" borderId="12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top" wrapText="1"/>
    </xf>
    <xf numFmtId="0" fontId="35" fillId="0" borderId="0" xfId="0" applyFont="1"/>
    <xf numFmtId="0" fontId="35" fillId="0" borderId="0" xfId="0" applyFont="1" applyAlignment="1">
      <alignment vertical="center"/>
    </xf>
    <xf numFmtId="0" fontId="35" fillId="0" borderId="10" xfId="0" applyFont="1" applyBorder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10" xfId="0" applyFont="1" applyBorder="1"/>
    <xf numFmtId="0" fontId="1" fillId="0" borderId="24" xfId="0" applyFont="1" applyBorder="1"/>
    <xf numFmtId="0" fontId="1" fillId="0" borderId="13" xfId="0" applyFont="1" applyBorder="1"/>
    <xf numFmtId="0" fontId="1" fillId="0" borderId="19" xfId="0" applyFont="1" applyBorder="1"/>
    <xf numFmtId="0" fontId="1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13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37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right"/>
    </xf>
    <xf numFmtId="0" fontId="28" fillId="0" borderId="0" xfId="0" applyFont="1"/>
    <xf numFmtId="0" fontId="28" fillId="0" borderId="10" xfId="0" applyFont="1" applyBorder="1" applyAlignment="1">
      <alignment horizontal="center" vertical="center" wrapText="1"/>
    </xf>
    <xf numFmtId="0" fontId="27" fillId="0" borderId="24" xfId="0" applyFont="1" applyBorder="1"/>
    <xf numFmtId="0" fontId="28" fillId="0" borderId="12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horizontal="center"/>
    </xf>
    <xf numFmtId="1" fontId="28" fillId="0" borderId="0" xfId="0" applyNumberFormat="1" applyFont="1" applyAlignment="1">
      <alignment horizontal="left" vertical="top"/>
    </xf>
    <xf numFmtId="49" fontId="27" fillId="0" borderId="0" xfId="0" applyNumberFormat="1" applyFont="1" applyAlignment="1">
      <alignment horizontal="left" vertical="top" wrapText="1"/>
    </xf>
    <xf numFmtId="2" fontId="27" fillId="0" borderId="0" xfId="0" applyNumberFormat="1" applyFont="1" applyAlignment="1">
      <alignment horizontal="center" vertical="top"/>
    </xf>
    <xf numFmtId="2" fontId="27" fillId="0" borderId="0" xfId="0" applyNumberFormat="1" applyFont="1" applyAlignment="1">
      <alignment vertical="top"/>
    </xf>
    <xf numFmtId="49" fontId="27" fillId="0" borderId="0" xfId="0" applyNumberFormat="1" applyFont="1" applyBorder="1" applyAlignment="1">
      <alignment horizontal="left" vertical="top"/>
    </xf>
    <xf numFmtId="2" fontId="27" fillId="0" borderId="0" xfId="0" applyNumberFormat="1" applyFont="1" applyAlignment="1">
      <alignment horizontal="center" vertical="top" wrapText="1"/>
    </xf>
    <xf numFmtId="0" fontId="27" fillId="0" borderId="0" xfId="0" applyFont="1" applyFill="1"/>
    <xf numFmtId="0" fontId="28" fillId="0" borderId="0" xfId="0" applyFont="1" applyAlignment="1">
      <alignment horizontal="center"/>
    </xf>
    <xf numFmtId="0" fontId="29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 wrapText="1"/>
    </xf>
    <xf numFmtId="164" fontId="30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distributed" wrapText="1"/>
    </xf>
    <xf numFmtId="0" fontId="27" fillId="0" borderId="10" xfId="0" applyFont="1" applyBorder="1" applyAlignment="1">
      <alignment horizontal="center" vertical="distributed"/>
    </xf>
    <xf numFmtId="0" fontId="32" fillId="0" borderId="10" xfId="0" applyFont="1" applyBorder="1" applyAlignment="1">
      <alignment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distributed"/>
    </xf>
    <xf numFmtId="0" fontId="28" fillId="0" borderId="13" xfId="0" applyFont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24" xfId="0" applyFont="1" applyFill="1" applyBorder="1"/>
    <xf numFmtId="0" fontId="27" fillId="0" borderId="15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left" vertical="center" wrapText="1"/>
    </xf>
    <xf numFmtId="0" fontId="27" fillId="0" borderId="19" xfId="0" applyFont="1" applyFill="1" applyBorder="1"/>
    <xf numFmtId="0" fontId="27" fillId="0" borderId="16" xfId="0" applyFont="1" applyFill="1" applyBorder="1" applyAlignment="1">
      <alignment horizontal="center" vertical="center"/>
    </xf>
    <xf numFmtId="0" fontId="27" fillId="0" borderId="25" xfId="0" applyFont="1" applyFill="1" applyBorder="1"/>
    <xf numFmtId="0" fontId="27" fillId="0" borderId="12" xfId="0" applyNumberFormat="1" applyFont="1" applyFill="1" applyBorder="1" applyAlignment="1">
      <alignment horizontal="center" vertical="center"/>
    </xf>
    <xf numFmtId="0" fontId="27" fillId="0" borderId="10" xfId="0" applyFont="1" applyFill="1" applyBorder="1"/>
    <xf numFmtId="0" fontId="27" fillId="0" borderId="10" xfId="0" applyFont="1" applyBorder="1"/>
    <xf numFmtId="0" fontId="27" fillId="0" borderId="13" xfId="0" applyFont="1" applyFill="1" applyBorder="1"/>
    <xf numFmtId="0" fontId="27" fillId="0" borderId="13" xfId="0" applyFont="1" applyBorder="1"/>
    <xf numFmtId="0" fontId="27" fillId="0" borderId="19" xfId="0" applyFont="1" applyBorder="1"/>
    <xf numFmtId="0" fontId="28" fillId="0" borderId="16" xfId="0" applyFont="1" applyFill="1" applyBorder="1" applyAlignment="1">
      <alignment horizontal="left" vertical="center"/>
    </xf>
    <xf numFmtId="0" fontId="28" fillId="0" borderId="17" xfId="0" applyFont="1" applyFill="1" applyBorder="1" applyAlignment="1">
      <alignment horizontal="left" vertical="center" wrapText="1"/>
    </xf>
    <xf numFmtId="0" fontId="27" fillId="0" borderId="25" xfId="0" applyFont="1" applyBorder="1"/>
    <xf numFmtId="0" fontId="27" fillId="0" borderId="12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right" vertical="center" wrapText="1"/>
    </xf>
    <xf numFmtId="0" fontId="27" fillId="0" borderId="15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right" vertical="center" wrapText="1"/>
    </xf>
    <xf numFmtId="0" fontId="1" fillId="0" borderId="17" xfId="0" applyNumberFormat="1" applyFont="1" applyFill="1" applyBorder="1" applyAlignment="1">
      <alignment horizontal="center" vertical="top" wrapText="1"/>
    </xf>
    <xf numFmtId="164" fontId="29" fillId="0" borderId="10" xfId="0" applyNumberFormat="1" applyFont="1" applyFill="1" applyBorder="1" applyAlignment="1">
      <alignment horizontal="center" vertical="center" wrapText="1"/>
    </xf>
    <xf numFmtId="164" fontId="28" fillId="0" borderId="17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27" xfId="0" applyFont="1" applyBorder="1" applyAlignment="1">
      <alignment vertical="top"/>
    </xf>
    <xf numFmtId="0" fontId="1" fillId="0" borderId="28" xfId="0" applyFont="1" applyBorder="1"/>
    <xf numFmtId="0" fontId="1" fillId="0" borderId="10" xfId="0" applyFont="1" applyBorder="1" applyAlignment="1">
      <alignment vertical="top"/>
    </xf>
    <xf numFmtId="0" fontId="22" fillId="0" borderId="10" xfId="0" applyFont="1" applyFill="1" applyBorder="1" applyAlignment="1">
      <alignment horizontal="left" vertical="center" wrapText="1"/>
    </xf>
    <xf numFmtId="0" fontId="28" fillId="0" borderId="24" xfId="0" applyFont="1" applyBorder="1" applyAlignment="1">
      <alignment horizontal="center" vertical="center"/>
    </xf>
    <xf numFmtId="164" fontId="2" fillId="24" borderId="10" xfId="0" applyNumberFormat="1" applyFont="1" applyFill="1" applyBorder="1" applyAlignment="1">
      <alignment horizontal="center" vertical="center" wrapText="1"/>
    </xf>
    <xf numFmtId="164" fontId="2" fillId="24" borderId="11" xfId="0" applyNumberFormat="1" applyFont="1" applyFill="1" applyBorder="1" applyAlignment="1">
      <alignment horizontal="center" vertical="center" wrapText="1"/>
    </xf>
    <xf numFmtId="164" fontId="1" fillId="24" borderId="11" xfId="0" applyNumberFormat="1" applyFont="1" applyFill="1" applyBorder="1" applyAlignment="1">
      <alignment horizontal="center" vertical="center" wrapText="1"/>
    </xf>
    <xf numFmtId="164" fontId="30" fillId="24" borderId="10" xfId="0" applyNumberFormat="1" applyFont="1" applyFill="1" applyBorder="1" applyAlignment="1">
      <alignment horizontal="center" vertical="center" wrapText="1"/>
    </xf>
    <xf numFmtId="164" fontId="29" fillId="24" borderId="10" xfId="0" applyNumberFormat="1" applyFont="1" applyFill="1" applyBorder="1" applyAlignment="1">
      <alignment horizontal="center" vertical="center" wrapText="1"/>
    </xf>
    <xf numFmtId="49" fontId="2" fillId="24" borderId="11" xfId="0" applyNumberFormat="1" applyFont="1" applyFill="1" applyBorder="1" applyAlignment="1">
      <alignment horizontal="center" vertical="center" wrapText="1"/>
    </xf>
    <xf numFmtId="49" fontId="1" fillId="24" borderId="11" xfId="0" applyNumberFormat="1" applyFont="1" applyFill="1" applyBorder="1" applyAlignment="1">
      <alignment horizontal="center" vertical="center" wrapText="1"/>
    </xf>
    <xf numFmtId="49" fontId="1" fillId="24" borderId="10" xfId="0" applyNumberFormat="1" applyFont="1" applyFill="1" applyBorder="1" applyAlignment="1">
      <alignment horizontal="center" vertical="center" wrapText="1"/>
    </xf>
    <xf numFmtId="0" fontId="1" fillId="0" borderId="30" xfId="0" applyNumberFormat="1" applyFont="1" applyFill="1" applyBorder="1" applyAlignment="1">
      <alignment horizontal="center" vertical="top" wrapText="1"/>
    </xf>
    <xf numFmtId="0" fontId="1" fillId="0" borderId="31" xfId="0" applyNumberFormat="1" applyFont="1" applyFill="1" applyBorder="1" applyAlignment="1">
      <alignment horizontal="center" vertical="top" wrapText="1"/>
    </xf>
    <xf numFmtId="0" fontId="1" fillId="0" borderId="22" xfId="0" applyNumberFormat="1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164" fontId="27" fillId="0" borderId="0" xfId="0" applyNumberFormat="1" applyFont="1"/>
    <xf numFmtId="0" fontId="30" fillId="24" borderId="10" xfId="0" applyFont="1" applyFill="1" applyBorder="1" applyAlignment="1">
      <alignment horizontal="left" vertical="center" wrapText="1"/>
    </xf>
    <xf numFmtId="0" fontId="32" fillId="24" borderId="10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distributed" wrapText="1"/>
    </xf>
    <xf numFmtId="0" fontId="27" fillId="24" borderId="10" xfId="0" applyFont="1" applyFill="1" applyBorder="1" applyAlignment="1">
      <alignment horizontal="center" vertical="center" wrapText="1"/>
    </xf>
    <xf numFmtId="0" fontId="28" fillId="24" borderId="24" xfId="0" applyFont="1" applyFill="1" applyBorder="1" applyAlignment="1">
      <alignment horizontal="center" vertical="center"/>
    </xf>
    <xf numFmtId="0" fontId="1" fillId="24" borderId="0" xfId="0" applyFont="1" applyFill="1"/>
    <xf numFmtId="164" fontId="1" fillId="0" borderId="0" xfId="0" applyNumberFormat="1" applyFont="1"/>
    <xf numFmtId="0" fontId="33" fillId="0" borderId="10" xfId="0" applyFont="1" applyFill="1" applyBorder="1" applyAlignment="1">
      <alignment horizontal="center" vertical="center" wrapText="1"/>
    </xf>
    <xf numFmtId="0" fontId="2" fillId="0" borderId="53" xfId="0" applyNumberFormat="1" applyFont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7" fontId="34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/>
    <xf numFmtId="0" fontId="25" fillId="0" borderId="10" xfId="0" applyFont="1" applyFill="1" applyBorder="1" applyAlignment="1">
      <alignment horizontal="left" vertical="center" wrapText="1"/>
    </xf>
    <xf numFmtId="0" fontId="38" fillId="0" borderId="10" xfId="0" applyFont="1" applyBorder="1" applyAlignment="1">
      <alignment vertical="center" wrapText="1"/>
    </xf>
    <xf numFmtId="0" fontId="38" fillId="0" borderId="10" xfId="0" applyFont="1" applyBorder="1"/>
    <xf numFmtId="0" fontId="30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distributed"/>
    </xf>
    <xf numFmtId="0" fontId="1" fillId="24" borderId="10" xfId="0" applyFont="1" applyFill="1" applyBorder="1"/>
    <xf numFmtId="164" fontId="27" fillId="0" borderId="17" xfId="0" applyNumberFormat="1" applyFont="1" applyFill="1" applyBorder="1" applyAlignment="1">
      <alignment horizontal="center" vertical="center" wrapText="1"/>
    </xf>
    <xf numFmtId="165" fontId="27" fillId="24" borderId="10" xfId="0" applyNumberFormat="1" applyFont="1" applyFill="1" applyBorder="1" applyAlignment="1">
      <alignment horizontal="center" vertical="center" wrapText="1"/>
    </xf>
    <xf numFmtId="165" fontId="28" fillId="24" borderId="10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Alignment="1">
      <alignment vertical="top" wrapText="1"/>
    </xf>
    <xf numFmtId="0" fontId="28" fillId="0" borderId="10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7" fillId="0" borderId="24" xfId="0" applyFont="1" applyBorder="1"/>
    <xf numFmtId="2" fontId="26" fillId="0" borderId="0" xfId="0" applyNumberFormat="1" applyFont="1" applyAlignment="1">
      <alignment horizontal="center" vertical="top" wrapText="1"/>
    </xf>
    <xf numFmtId="0" fontId="28" fillId="0" borderId="35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8" fillId="0" borderId="3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8" fillId="0" borderId="15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2" fontId="26" fillId="0" borderId="0" xfId="0" applyNumberFormat="1" applyFont="1" applyAlignment="1">
      <alignment horizontal="right" vertical="top" wrapText="1"/>
    </xf>
    <xf numFmtId="0" fontId="2" fillId="0" borderId="2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2" fontId="21" fillId="0" borderId="0" xfId="0" applyNumberFormat="1" applyFont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top" wrapText="1"/>
    </xf>
    <xf numFmtId="0" fontId="2" fillId="0" borderId="41" xfId="0" applyNumberFormat="1" applyFont="1" applyFill="1" applyBorder="1" applyAlignment="1">
      <alignment horizontal="center" vertical="top" wrapText="1"/>
    </xf>
    <xf numFmtId="0" fontId="2" fillId="0" borderId="42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51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0" fillId="0" borderId="31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/>
    <xf numFmtId="0" fontId="2" fillId="0" borderId="3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horizontal="center"/>
    </xf>
    <xf numFmtId="0" fontId="36" fillId="0" borderId="32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3"/>
  <sheetViews>
    <sheetView tabSelected="1" topLeftCell="C4" zoomScale="40" zoomScaleNormal="40" workbookViewId="0">
      <selection activeCell="M11" sqref="M11"/>
    </sheetView>
  </sheetViews>
  <sheetFormatPr defaultRowHeight="15.75" x14ac:dyDescent="0.25"/>
  <cols>
    <col min="1" max="1" width="9" style="1"/>
    <col min="2" max="2" width="148.625" style="1" customWidth="1"/>
    <col min="3" max="3" width="15.75" style="1" customWidth="1"/>
    <col min="4" max="4" width="12.5" style="1" customWidth="1"/>
    <col min="5" max="5" width="13.125" style="1" customWidth="1"/>
    <col min="6" max="6" width="10.875" style="1" customWidth="1"/>
    <col min="7" max="8" width="11.5" style="1" customWidth="1"/>
    <col min="9" max="9" width="11" style="1" customWidth="1"/>
    <col min="10" max="10" width="11.25" style="1" customWidth="1"/>
    <col min="11" max="11" width="10.375" style="1" customWidth="1"/>
    <col min="12" max="12" width="11.875" style="1" customWidth="1"/>
    <col min="13" max="13" width="11.375" style="1" customWidth="1"/>
    <col min="14" max="14" width="25.25" style="51" customWidth="1"/>
    <col min="15" max="15" width="16.375" style="51" customWidth="1"/>
    <col min="16" max="16" width="13.375" style="51" customWidth="1"/>
    <col min="17" max="17" width="16" style="51" customWidth="1"/>
    <col min="18" max="18" width="19.875" style="1" customWidth="1"/>
    <col min="19" max="19" width="12.25" style="1" customWidth="1"/>
    <col min="20" max="20" width="11.375" style="1" customWidth="1"/>
    <col min="21" max="21" width="14" style="1" customWidth="1"/>
    <col min="22" max="22" width="12.875" style="1" customWidth="1"/>
    <col min="23" max="23" width="36.5" style="1" customWidth="1"/>
    <col min="24" max="26" width="9" style="1"/>
    <col min="27" max="27" width="9.25" style="1" bestFit="1" customWidth="1"/>
    <col min="28" max="16384" width="9" style="1"/>
  </cols>
  <sheetData>
    <row r="2" spans="1:23" x14ac:dyDescent="0.25">
      <c r="W2" s="2" t="s">
        <v>147</v>
      </c>
    </row>
    <row r="3" spans="1:23" x14ac:dyDescent="0.25">
      <c r="W3" s="2" t="s">
        <v>85</v>
      </c>
    </row>
    <row r="4" spans="1:23" x14ac:dyDescent="0.25">
      <c r="W4" s="2" t="s">
        <v>160</v>
      </c>
    </row>
    <row r="5" spans="1:23" x14ac:dyDescent="0.25">
      <c r="W5" s="2"/>
    </row>
    <row r="6" spans="1:23" ht="30.75" customHeight="1" x14ac:dyDescent="0.4">
      <c r="A6" s="183" t="s">
        <v>158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</row>
    <row r="7" spans="1:23" ht="30.75" customHeight="1" x14ac:dyDescent="0.4">
      <c r="A7" s="183" t="s">
        <v>195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</row>
    <row r="8" spans="1:23" ht="30.75" customHeight="1" x14ac:dyDescent="0.4">
      <c r="A8" s="183" t="s">
        <v>159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</row>
    <row r="9" spans="1:23" s="62" customFormat="1" ht="26.25" x14ac:dyDescent="0.4">
      <c r="N9" s="63"/>
      <c r="O9" s="63"/>
      <c r="P9" s="63"/>
      <c r="Q9" s="63"/>
      <c r="W9" s="61" t="s">
        <v>86</v>
      </c>
    </row>
    <row r="10" spans="1:23" s="62" customFormat="1" ht="26.25" x14ac:dyDescent="0.4">
      <c r="N10" s="63"/>
      <c r="O10" s="63"/>
      <c r="P10" s="63"/>
      <c r="Q10" s="63"/>
      <c r="W10" s="61" t="s">
        <v>153</v>
      </c>
    </row>
    <row r="11" spans="1:23" s="62" customFormat="1" ht="26.25" x14ac:dyDescent="0.4">
      <c r="N11" s="63"/>
      <c r="O11" s="63"/>
      <c r="P11" s="63"/>
      <c r="Q11" s="63"/>
      <c r="W11" s="61"/>
    </row>
    <row r="12" spans="1:23" s="62" customFormat="1" ht="41.25" customHeight="1" x14ac:dyDescent="0.35">
      <c r="N12" s="63"/>
      <c r="O12" s="63"/>
      <c r="P12" s="63"/>
      <c r="Q12" s="63"/>
      <c r="U12" s="178" t="s">
        <v>201</v>
      </c>
      <c r="V12" s="178"/>
      <c r="W12" s="178"/>
    </row>
    <row r="13" spans="1:23" s="62" customFormat="1" ht="26.25" x14ac:dyDescent="0.4">
      <c r="A13" s="65"/>
      <c r="N13" s="63"/>
      <c r="O13" s="63"/>
      <c r="P13" s="63"/>
      <c r="Q13" s="63"/>
      <c r="W13" s="61" t="s">
        <v>204</v>
      </c>
    </row>
    <row r="14" spans="1:23" s="62" customFormat="1" ht="26.25" x14ac:dyDescent="0.4">
      <c r="A14" s="65"/>
      <c r="N14" s="63"/>
      <c r="O14" s="63"/>
      <c r="P14" s="63"/>
      <c r="Q14" s="63"/>
      <c r="W14" s="61"/>
    </row>
    <row r="15" spans="1:23" s="62" customFormat="1" ht="26.25" x14ac:dyDescent="0.4">
      <c r="A15" s="65"/>
      <c r="N15" s="63"/>
      <c r="O15" s="63"/>
      <c r="P15" s="63"/>
      <c r="Q15" s="63"/>
      <c r="W15" s="61" t="s">
        <v>87</v>
      </c>
    </row>
    <row r="16" spans="1:23" ht="16.5" thickBot="1" x14ac:dyDescent="0.3"/>
    <row r="17" spans="1:27" s="62" customFormat="1" ht="126" customHeight="1" x14ac:dyDescent="0.35">
      <c r="A17" s="185" t="s">
        <v>9</v>
      </c>
      <c r="B17" s="175" t="s">
        <v>30</v>
      </c>
      <c r="C17" s="175" t="s">
        <v>121</v>
      </c>
      <c r="D17" s="175" t="s">
        <v>88</v>
      </c>
      <c r="E17" s="175"/>
      <c r="F17" s="175"/>
      <c r="G17" s="175"/>
      <c r="H17" s="175"/>
      <c r="I17" s="175"/>
      <c r="J17" s="175"/>
      <c r="K17" s="175"/>
      <c r="L17" s="175"/>
      <c r="M17" s="175"/>
      <c r="N17" s="175" t="s">
        <v>106</v>
      </c>
      <c r="O17" s="175"/>
      <c r="P17" s="179" t="s">
        <v>107</v>
      </c>
      <c r="Q17" s="180"/>
      <c r="R17" s="175" t="s">
        <v>122</v>
      </c>
      <c r="S17" s="175" t="s">
        <v>66</v>
      </c>
      <c r="T17" s="175"/>
      <c r="U17" s="175"/>
      <c r="V17" s="175"/>
      <c r="W17" s="176" t="s">
        <v>11</v>
      </c>
    </row>
    <row r="18" spans="1:27" s="62" customFormat="1" ht="31.5" customHeight="1" x14ac:dyDescent="0.35">
      <c r="A18" s="186"/>
      <c r="B18" s="174"/>
      <c r="C18" s="174"/>
      <c r="D18" s="174" t="s">
        <v>12</v>
      </c>
      <c r="E18" s="174"/>
      <c r="F18" s="174" t="s">
        <v>13</v>
      </c>
      <c r="G18" s="174"/>
      <c r="H18" s="174" t="s">
        <v>14</v>
      </c>
      <c r="I18" s="174"/>
      <c r="J18" s="174" t="s">
        <v>15</v>
      </c>
      <c r="K18" s="174"/>
      <c r="L18" s="174" t="s">
        <v>16</v>
      </c>
      <c r="M18" s="174"/>
      <c r="N18" s="174"/>
      <c r="O18" s="174"/>
      <c r="P18" s="181"/>
      <c r="Q18" s="182"/>
      <c r="R18" s="174"/>
      <c r="S18" s="174" t="s">
        <v>48</v>
      </c>
      <c r="T18" s="174" t="s">
        <v>63</v>
      </c>
      <c r="U18" s="174" t="s">
        <v>61</v>
      </c>
      <c r="V18" s="174"/>
      <c r="W18" s="177"/>
    </row>
    <row r="19" spans="1:27" s="62" customFormat="1" ht="180" customHeight="1" x14ac:dyDescent="0.35">
      <c r="A19" s="186"/>
      <c r="B19" s="174"/>
      <c r="C19" s="174"/>
      <c r="D19" s="66" t="s">
        <v>68</v>
      </c>
      <c r="E19" s="66" t="s">
        <v>69</v>
      </c>
      <c r="F19" s="66" t="s">
        <v>17</v>
      </c>
      <c r="G19" s="66" t="s">
        <v>18</v>
      </c>
      <c r="H19" s="66" t="s">
        <v>17</v>
      </c>
      <c r="I19" s="66" t="s">
        <v>18</v>
      </c>
      <c r="J19" s="66" t="s">
        <v>17</v>
      </c>
      <c r="K19" s="66" t="s">
        <v>18</v>
      </c>
      <c r="L19" s="66" t="s">
        <v>17</v>
      </c>
      <c r="M19" s="66" t="s">
        <v>18</v>
      </c>
      <c r="N19" s="66" t="s">
        <v>12</v>
      </c>
      <c r="O19" s="66" t="s">
        <v>103</v>
      </c>
      <c r="P19" s="66" t="s">
        <v>12</v>
      </c>
      <c r="Q19" s="66" t="s">
        <v>105</v>
      </c>
      <c r="R19" s="174"/>
      <c r="S19" s="174"/>
      <c r="T19" s="174"/>
      <c r="U19" s="66" t="s">
        <v>60</v>
      </c>
      <c r="V19" s="66" t="s">
        <v>62</v>
      </c>
      <c r="W19" s="177"/>
    </row>
    <row r="20" spans="1:27" s="62" customFormat="1" ht="27" x14ac:dyDescent="0.35">
      <c r="A20" s="68"/>
      <c r="B20" s="69" t="s">
        <v>31</v>
      </c>
      <c r="C20" s="69"/>
      <c r="D20" s="123">
        <f>D21</f>
        <v>8.2050000000000001</v>
      </c>
      <c r="E20" s="123">
        <f>G20+I20+K20+M20</f>
        <v>8.2279999999999998</v>
      </c>
      <c r="F20" s="123">
        <f>F21</f>
        <v>2.05125</v>
      </c>
      <c r="G20" s="123">
        <v>0</v>
      </c>
      <c r="H20" s="123">
        <f>H21</f>
        <v>2.05125</v>
      </c>
      <c r="I20" s="123">
        <f>I21</f>
        <v>2.8359999999999999</v>
      </c>
      <c r="J20" s="123">
        <f>J21</f>
        <v>2.05125</v>
      </c>
      <c r="K20" s="123">
        <f>K21</f>
        <v>2.173</v>
      </c>
      <c r="L20" s="123">
        <v>2.052</v>
      </c>
      <c r="M20" s="123">
        <f>M21</f>
        <v>3.2189999999999999</v>
      </c>
      <c r="N20" s="123">
        <f>N21</f>
        <v>8.2279999999999998</v>
      </c>
      <c r="O20" s="123">
        <f t="shared" ref="O20:Q20" si="0">O21</f>
        <v>3.3959999999999999</v>
      </c>
      <c r="P20" s="123">
        <f t="shared" si="0"/>
        <v>8.0510000000000002</v>
      </c>
      <c r="Q20" s="123">
        <f t="shared" si="0"/>
        <v>6.4930000000000003</v>
      </c>
      <c r="R20" s="123">
        <f>D20-E20</f>
        <v>-2.2999999999999687E-2</v>
      </c>
      <c r="S20" s="137">
        <v>2.2999999999999576E-2</v>
      </c>
      <c r="T20" s="172">
        <v>2.8031687995124406E-3</v>
      </c>
      <c r="U20" s="137">
        <v>0.47699999999999965</v>
      </c>
      <c r="V20" s="137">
        <v>-0.45400000000000007</v>
      </c>
      <c r="W20" s="71"/>
    </row>
    <row r="21" spans="1:27" s="62" customFormat="1" ht="27.75" x14ac:dyDescent="0.35">
      <c r="A21" s="88">
        <v>1</v>
      </c>
      <c r="B21" s="87" t="s">
        <v>65</v>
      </c>
      <c r="C21" s="133"/>
      <c r="D21" s="123">
        <v>8.2050000000000001</v>
      </c>
      <c r="E21" s="123">
        <f t="shared" ref="E21:E34" si="1">G21+I21+K21+M21</f>
        <v>8.2279999999999998</v>
      </c>
      <c r="F21" s="123">
        <v>2.05125</v>
      </c>
      <c r="G21" s="123">
        <v>0</v>
      </c>
      <c r="H21" s="123">
        <v>2.05125</v>
      </c>
      <c r="I21" s="123">
        <f>I22</f>
        <v>2.8359999999999999</v>
      </c>
      <c r="J21" s="123">
        <v>2.05125</v>
      </c>
      <c r="K21" s="123">
        <f>K22</f>
        <v>2.173</v>
      </c>
      <c r="L21" s="123">
        <v>2.052</v>
      </c>
      <c r="M21" s="123">
        <f>M22</f>
        <v>3.2189999999999999</v>
      </c>
      <c r="N21" s="123">
        <f>N22</f>
        <v>8.2279999999999998</v>
      </c>
      <c r="O21" s="123">
        <f t="shared" ref="O21:Q21" si="2">O22</f>
        <v>3.3959999999999999</v>
      </c>
      <c r="P21" s="123">
        <f t="shared" si="2"/>
        <v>8.0510000000000002</v>
      </c>
      <c r="Q21" s="123">
        <f t="shared" si="2"/>
        <v>6.4930000000000003</v>
      </c>
      <c r="R21" s="123">
        <f t="shared" ref="R21:R34" si="3">D21-E21</f>
        <v>-2.2999999999999687E-2</v>
      </c>
      <c r="S21" s="137">
        <f>S24+S25+S26+S27+S29+S30+S32+S33+S34</f>
        <v>2.2999999999999576E-2</v>
      </c>
      <c r="T21" s="172">
        <f>S21/D21</f>
        <v>2.8031687995124406E-3</v>
      </c>
      <c r="U21" s="137">
        <f>U24+U25+U26+U27+U29+U30+U32+U33+U34</f>
        <v>0.47699999999999965</v>
      </c>
      <c r="V21" s="137">
        <f>V24+V25+V26+V27+V29+V30+V32+V33+V34</f>
        <v>-0.45400000000000007</v>
      </c>
      <c r="W21" s="71"/>
    </row>
    <row r="22" spans="1:27" s="62" customFormat="1" ht="27.75" x14ac:dyDescent="0.35">
      <c r="A22" s="88" t="s">
        <v>1</v>
      </c>
      <c r="B22" s="87" t="s">
        <v>64</v>
      </c>
      <c r="C22" s="133"/>
      <c r="D22" s="123">
        <f>D23+D28+D31</f>
        <v>8.2050000000000001</v>
      </c>
      <c r="E22" s="123">
        <f t="shared" ref="E22" si="4">E23+E28+E31</f>
        <v>8.2279999999999998</v>
      </c>
      <c r="F22" s="123">
        <f t="shared" ref="F22" si="5">F23+F28+F31</f>
        <v>2.05125</v>
      </c>
      <c r="G22" s="123">
        <f t="shared" ref="G22" si="6">G23+G28+G31</f>
        <v>0</v>
      </c>
      <c r="H22" s="123">
        <f t="shared" ref="H22" si="7">H23+H28+H31</f>
        <v>2.05125</v>
      </c>
      <c r="I22" s="123">
        <f t="shared" ref="I22" si="8">I23+I28+I31</f>
        <v>2.8359999999999999</v>
      </c>
      <c r="J22" s="123">
        <f t="shared" ref="J22" si="9">J23+J28+J31</f>
        <v>2.05125</v>
      </c>
      <c r="K22" s="123">
        <f t="shared" ref="K22:M22" si="10">K23+K28+K31</f>
        <v>2.173</v>
      </c>
      <c r="L22" s="123">
        <f t="shared" ref="L22" si="11">L23+L28+L31</f>
        <v>2.05125</v>
      </c>
      <c r="M22" s="123">
        <f t="shared" si="10"/>
        <v>3.2189999999999999</v>
      </c>
      <c r="N22" s="123">
        <f t="shared" ref="N22" si="12">N23+N28+N31</f>
        <v>8.2279999999999998</v>
      </c>
      <c r="O22" s="123">
        <f t="shared" ref="O22" si="13">O23+O28+O31</f>
        <v>3.3959999999999999</v>
      </c>
      <c r="P22" s="123">
        <f t="shared" ref="P22" si="14">P23+P28+P31</f>
        <v>8.0510000000000002</v>
      </c>
      <c r="Q22" s="123">
        <f t="shared" ref="Q22" si="15">Q23+Q28+Q31</f>
        <v>6.4930000000000003</v>
      </c>
      <c r="R22" s="123">
        <f t="shared" si="3"/>
        <v>-2.2999999999999687E-2</v>
      </c>
      <c r="S22" s="123"/>
      <c r="T22" s="123"/>
      <c r="U22" s="123"/>
      <c r="V22" s="70"/>
      <c r="W22" s="71"/>
      <c r="AA22" s="146"/>
    </row>
    <row r="23" spans="1:27" s="62" customFormat="1" ht="27.75" x14ac:dyDescent="0.35">
      <c r="A23" s="88"/>
      <c r="B23" s="87" t="s">
        <v>163</v>
      </c>
      <c r="C23" s="134"/>
      <c r="D23" s="123">
        <f>D24+D25+D26+D27</f>
        <v>2.3840000000000003</v>
      </c>
      <c r="E23" s="123">
        <f t="shared" ref="E23:M23" si="16">E24+E25+E26+E27</f>
        <v>2.6859999999999999</v>
      </c>
      <c r="F23" s="123">
        <f t="shared" si="16"/>
        <v>0.59600000000000009</v>
      </c>
      <c r="G23" s="123">
        <f t="shared" si="16"/>
        <v>0</v>
      </c>
      <c r="H23" s="123">
        <f t="shared" si="16"/>
        <v>0.59600000000000009</v>
      </c>
      <c r="I23" s="123">
        <f t="shared" si="16"/>
        <v>2.5089999999999999</v>
      </c>
      <c r="J23" s="123">
        <f t="shared" si="16"/>
        <v>0.59600000000000009</v>
      </c>
      <c r="K23" s="123">
        <f t="shared" si="16"/>
        <v>0.17699999999999999</v>
      </c>
      <c r="L23" s="123">
        <f t="shared" si="16"/>
        <v>0.59600000000000009</v>
      </c>
      <c r="M23" s="123">
        <f t="shared" si="16"/>
        <v>0</v>
      </c>
      <c r="N23" s="123">
        <f>N24+N25+N26+N27</f>
        <v>2.6859999999999999</v>
      </c>
      <c r="O23" s="123">
        <f>O24+O25+O26+O27</f>
        <v>0.17699999999999999</v>
      </c>
      <c r="P23" s="123">
        <f t="shared" ref="P23:Q23" si="17">P24+P25+P26+P27</f>
        <v>2.5089999999999999</v>
      </c>
      <c r="Q23" s="123">
        <f t="shared" si="17"/>
        <v>2.5089999999999999</v>
      </c>
      <c r="R23" s="123">
        <f t="shared" si="3"/>
        <v>-0.3019999999999996</v>
      </c>
      <c r="S23" s="123"/>
      <c r="T23" s="89"/>
      <c r="U23" s="123"/>
      <c r="V23" s="123"/>
      <c r="W23" s="71"/>
      <c r="AA23" s="146"/>
    </row>
    <row r="24" spans="1:27" s="62" customFormat="1" ht="55.5" x14ac:dyDescent="0.35">
      <c r="A24" s="88">
        <v>1</v>
      </c>
      <c r="B24" s="88" t="s">
        <v>175</v>
      </c>
      <c r="C24" s="134"/>
      <c r="D24" s="136">
        <v>1.425</v>
      </c>
      <c r="E24" s="136">
        <f t="shared" si="1"/>
        <v>1.581</v>
      </c>
      <c r="F24" s="136">
        <f t="shared" ref="F24:F34" si="18">D24/4</f>
        <v>0.35625000000000001</v>
      </c>
      <c r="G24" s="136">
        <v>0</v>
      </c>
      <c r="H24" s="136">
        <v>0.35625000000000001</v>
      </c>
      <c r="I24" s="136">
        <v>1.581</v>
      </c>
      <c r="J24" s="136">
        <v>0.35625000000000001</v>
      </c>
      <c r="K24" s="136">
        <v>0</v>
      </c>
      <c r="L24" s="136">
        <v>0.35625000000000001</v>
      </c>
      <c r="M24" s="136">
        <v>0</v>
      </c>
      <c r="N24" s="136">
        <v>1.581</v>
      </c>
      <c r="O24" s="136">
        <v>0</v>
      </c>
      <c r="P24" s="136">
        <v>1.581</v>
      </c>
      <c r="Q24" s="136">
        <v>1.581</v>
      </c>
      <c r="R24" s="136">
        <f t="shared" si="3"/>
        <v>-0.15599999999999992</v>
      </c>
      <c r="S24" s="136">
        <v>0.156</v>
      </c>
      <c r="T24" s="171">
        <f>S24/D24</f>
        <v>0.10947368421052631</v>
      </c>
      <c r="U24" s="136">
        <v>0.156</v>
      </c>
      <c r="V24" s="150"/>
      <c r="W24" s="71"/>
      <c r="AA24" s="146"/>
    </row>
    <row r="25" spans="1:27" s="62" customFormat="1" ht="55.5" x14ac:dyDescent="0.35">
      <c r="A25" s="88">
        <v>2</v>
      </c>
      <c r="B25" s="88" t="s">
        <v>176</v>
      </c>
      <c r="C25" s="134"/>
      <c r="D25" s="136">
        <v>0.439</v>
      </c>
      <c r="E25" s="136">
        <f t="shared" si="1"/>
        <v>0.58099999999999996</v>
      </c>
      <c r="F25" s="136">
        <f t="shared" si="18"/>
        <v>0.10975</v>
      </c>
      <c r="G25" s="136">
        <v>0</v>
      </c>
      <c r="H25" s="136">
        <v>0.10975</v>
      </c>
      <c r="I25" s="136">
        <v>0.58099999999999996</v>
      </c>
      <c r="J25" s="136">
        <v>0.10975</v>
      </c>
      <c r="K25" s="136">
        <v>0</v>
      </c>
      <c r="L25" s="136">
        <v>0.10975</v>
      </c>
      <c r="M25" s="136">
        <v>0</v>
      </c>
      <c r="N25" s="136">
        <v>0.58099999999999996</v>
      </c>
      <c r="O25" s="136">
        <v>0</v>
      </c>
      <c r="P25" s="136">
        <v>0.58099999999999996</v>
      </c>
      <c r="Q25" s="136">
        <v>0.58099999999999996</v>
      </c>
      <c r="R25" s="136">
        <f t="shared" si="3"/>
        <v>-0.14199999999999996</v>
      </c>
      <c r="S25" s="136">
        <v>0.14199999999999999</v>
      </c>
      <c r="T25" s="171">
        <f>S25/D25</f>
        <v>0.32346241457858765</v>
      </c>
      <c r="U25" s="136">
        <v>0.14199999999999999</v>
      </c>
      <c r="V25" s="150"/>
      <c r="W25" s="71"/>
      <c r="AA25" s="146"/>
    </row>
    <row r="26" spans="1:27" s="62" customFormat="1" ht="55.5" x14ac:dyDescent="0.35">
      <c r="A26" s="88">
        <v>3</v>
      </c>
      <c r="B26" s="88" t="s">
        <v>177</v>
      </c>
      <c r="C26" s="135"/>
      <c r="D26" s="136">
        <v>0.34300000000000003</v>
      </c>
      <c r="E26" s="136">
        <f t="shared" si="1"/>
        <v>0.34699999999999998</v>
      </c>
      <c r="F26" s="136">
        <f t="shared" si="18"/>
        <v>8.5750000000000007E-2</v>
      </c>
      <c r="G26" s="136">
        <v>0</v>
      </c>
      <c r="H26" s="136">
        <v>8.5750000000000007E-2</v>
      </c>
      <c r="I26" s="136">
        <v>0.34699999999999998</v>
      </c>
      <c r="J26" s="136">
        <v>8.5750000000000007E-2</v>
      </c>
      <c r="K26" s="136">
        <v>0</v>
      </c>
      <c r="L26" s="136">
        <v>8.5750000000000007E-2</v>
      </c>
      <c r="M26" s="136">
        <v>0</v>
      </c>
      <c r="N26" s="136">
        <v>0.34699999999999998</v>
      </c>
      <c r="O26" s="136">
        <v>0</v>
      </c>
      <c r="P26" s="136">
        <v>0.34699999999999998</v>
      </c>
      <c r="Q26" s="136">
        <v>0.34699999999999998</v>
      </c>
      <c r="R26" s="136">
        <f t="shared" si="3"/>
        <v>-3.999999999999948E-3</v>
      </c>
      <c r="S26" s="136">
        <v>4.0000000000000001E-3</v>
      </c>
      <c r="T26" s="171">
        <f>S26/D26</f>
        <v>1.1661807580174927E-2</v>
      </c>
      <c r="U26" s="136">
        <v>4.0000000000000001E-3</v>
      </c>
      <c r="V26" s="150"/>
      <c r="W26" s="71"/>
      <c r="AA26" s="146"/>
    </row>
    <row r="27" spans="1:27" s="62" customFormat="1" ht="27.75" x14ac:dyDescent="0.35">
      <c r="A27" s="88">
        <v>4</v>
      </c>
      <c r="B27" s="88" t="s">
        <v>172</v>
      </c>
      <c r="C27" s="135"/>
      <c r="D27" s="136">
        <v>0.17699999999999999</v>
      </c>
      <c r="E27" s="136">
        <v>0.17699999999999999</v>
      </c>
      <c r="F27" s="136">
        <f t="shared" si="18"/>
        <v>4.4249999999999998E-2</v>
      </c>
      <c r="G27" s="136">
        <v>0</v>
      </c>
      <c r="H27" s="136">
        <v>4.4249999999999998E-2</v>
      </c>
      <c r="I27" s="136">
        <v>0</v>
      </c>
      <c r="J27" s="136">
        <v>4.4249999999999998E-2</v>
      </c>
      <c r="K27" s="136">
        <v>0.17699999999999999</v>
      </c>
      <c r="L27" s="136">
        <v>4.4249999999999998E-2</v>
      </c>
      <c r="M27" s="136">
        <v>0</v>
      </c>
      <c r="N27" s="136">
        <v>0.17699999999999999</v>
      </c>
      <c r="O27" s="136">
        <v>0.17699999999999999</v>
      </c>
      <c r="P27" s="136">
        <v>0</v>
      </c>
      <c r="Q27" s="136">
        <v>0</v>
      </c>
      <c r="R27" s="136">
        <f t="shared" si="3"/>
        <v>0</v>
      </c>
      <c r="S27" s="136">
        <v>0</v>
      </c>
      <c r="T27" s="171">
        <f>S27/D27</f>
        <v>0</v>
      </c>
      <c r="U27" s="136">
        <v>0</v>
      </c>
      <c r="V27" s="150"/>
      <c r="W27" s="71"/>
      <c r="AA27" s="146"/>
    </row>
    <row r="28" spans="1:27" s="62" customFormat="1" ht="27.75" x14ac:dyDescent="0.35">
      <c r="A28" s="88"/>
      <c r="B28" s="87" t="s">
        <v>164</v>
      </c>
      <c r="C28" s="135"/>
      <c r="D28" s="137">
        <f>D29+D30</f>
        <v>0.38500000000000001</v>
      </c>
      <c r="E28" s="137">
        <f t="shared" ref="E28:N28" si="19">E29+E30</f>
        <v>0.32700000000000001</v>
      </c>
      <c r="F28" s="137">
        <f t="shared" si="19"/>
        <v>9.6250000000000002E-2</v>
      </c>
      <c r="G28" s="137">
        <f t="shared" si="19"/>
        <v>0</v>
      </c>
      <c r="H28" s="137">
        <f t="shared" si="19"/>
        <v>9.6250000000000002E-2</v>
      </c>
      <c r="I28" s="137">
        <f t="shared" si="19"/>
        <v>0.32700000000000001</v>
      </c>
      <c r="J28" s="137">
        <f t="shared" si="19"/>
        <v>9.6250000000000002E-2</v>
      </c>
      <c r="K28" s="137">
        <f t="shared" si="19"/>
        <v>0</v>
      </c>
      <c r="L28" s="137">
        <f t="shared" si="19"/>
        <v>9.6250000000000002E-2</v>
      </c>
      <c r="M28" s="137">
        <f t="shared" si="19"/>
        <v>0</v>
      </c>
      <c r="N28" s="137">
        <f t="shared" si="19"/>
        <v>0.32700000000000001</v>
      </c>
      <c r="O28" s="137">
        <f t="shared" ref="O28" si="20">O29+O30</f>
        <v>0</v>
      </c>
      <c r="P28" s="137">
        <f t="shared" ref="P28" si="21">P29+P30</f>
        <v>0.32700000000000001</v>
      </c>
      <c r="Q28" s="137">
        <f t="shared" ref="Q28" si="22">Q29+Q30</f>
        <v>0.32700000000000001</v>
      </c>
      <c r="R28" s="137">
        <f t="shared" si="3"/>
        <v>5.7999999999999996E-2</v>
      </c>
      <c r="S28" s="137"/>
      <c r="T28" s="150"/>
      <c r="U28" s="150"/>
      <c r="V28" s="150"/>
      <c r="W28" s="71"/>
      <c r="AA28" s="146"/>
    </row>
    <row r="29" spans="1:27" s="62" customFormat="1" ht="55.5" x14ac:dyDescent="0.35">
      <c r="A29" s="88">
        <v>5</v>
      </c>
      <c r="B29" s="88" t="s">
        <v>178</v>
      </c>
      <c r="C29" s="135"/>
      <c r="D29" s="136">
        <v>0.33900000000000002</v>
      </c>
      <c r="E29" s="136">
        <f t="shared" si="1"/>
        <v>0.28100000000000003</v>
      </c>
      <c r="F29" s="136">
        <f t="shared" si="18"/>
        <v>8.4750000000000006E-2</v>
      </c>
      <c r="G29" s="136">
        <v>0</v>
      </c>
      <c r="H29" s="136">
        <v>8.4750000000000006E-2</v>
      </c>
      <c r="I29" s="136">
        <v>0.28100000000000003</v>
      </c>
      <c r="J29" s="136">
        <v>8.4750000000000006E-2</v>
      </c>
      <c r="K29" s="136">
        <v>0</v>
      </c>
      <c r="L29" s="136">
        <v>8.4750000000000006E-2</v>
      </c>
      <c r="M29" s="136">
        <v>0</v>
      </c>
      <c r="N29" s="136">
        <v>0.28100000000000003</v>
      </c>
      <c r="O29" s="136">
        <v>0</v>
      </c>
      <c r="P29" s="136">
        <v>0.28100000000000003</v>
      </c>
      <c r="Q29" s="136">
        <v>0.28100000000000003</v>
      </c>
      <c r="R29" s="136">
        <f t="shared" si="3"/>
        <v>5.7999999999999996E-2</v>
      </c>
      <c r="S29" s="136">
        <f>N29-D29</f>
        <v>-5.7999999999999996E-2</v>
      </c>
      <c r="T29" s="171">
        <f>S29/D29</f>
        <v>-0.17109144542772858</v>
      </c>
      <c r="U29" s="136">
        <v>-5.7999999999999996E-2</v>
      </c>
      <c r="V29" s="150"/>
      <c r="W29" s="71"/>
      <c r="AA29" s="146"/>
    </row>
    <row r="30" spans="1:27" s="62" customFormat="1" ht="27.75" x14ac:dyDescent="0.35">
      <c r="A30" s="88">
        <v>6</v>
      </c>
      <c r="B30" s="88" t="s">
        <v>179</v>
      </c>
      <c r="C30" s="135"/>
      <c r="D30" s="136">
        <v>4.5999999999999999E-2</v>
      </c>
      <c r="E30" s="136">
        <f t="shared" si="1"/>
        <v>4.5999999999999999E-2</v>
      </c>
      <c r="F30" s="136">
        <f t="shared" si="18"/>
        <v>1.15E-2</v>
      </c>
      <c r="G30" s="136">
        <v>0</v>
      </c>
      <c r="H30" s="136">
        <v>1.15E-2</v>
      </c>
      <c r="I30" s="136">
        <v>4.5999999999999999E-2</v>
      </c>
      <c r="J30" s="136">
        <v>1.15E-2</v>
      </c>
      <c r="K30" s="136">
        <v>0</v>
      </c>
      <c r="L30" s="136">
        <v>1.15E-2</v>
      </c>
      <c r="M30" s="136">
        <v>0</v>
      </c>
      <c r="N30" s="136">
        <v>4.5999999999999999E-2</v>
      </c>
      <c r="O30" s="136">
        <v>0</v>
      </c>
      <c r="P30" s="136">
        <v>4.5999999999999999E-2</v>
      </c>
      <c r="Q30" s="136">
        <v>4.5999999999999999E-2</v>
      </c>
      <c r="R30" s="136">
        <f t="shared" si="3"/>
        <v>0</v>
      </c>
      <c r="S30" s="136">
        <v>0</v>
      </c>
      <c r="T30" s="171">
        <f>S30/D30</f>
        <v>0</v>
      </c>
      <c r="U30" s="136">
        <v>0</v>
      </c>
      <c r="V30" s="150"/>
      <c r="W30" s="71"/>
      <c r="AA30" s="146"/>
    </row>
    <row r="31" spans="1:27" s="62" customFormat="1" ht="27.75" x14ac:dyDescent="0.35">
      <c r="A31" s="88"/>
      <c r="B31" s="87" t="s">
        <v>168</v>
      </c>
      <c r="C31" s="135"/>
      <c r="D31" s="137">
        <f>D32+D33+D34</f>
        <v>5.4359999999999999</v>
      </c>
      <c r="E31" s="137">
        <f t="shared" ref="E31:N31" si="23">E32+E33+E34</f>
        <v>5.2149999999999999</v>
      </c>
      <c r="F31" s="137">
        <f t="shared" si="23"/>
        <v>1.359</v>
      </c>
      <c r="G31" s="137">
        <f t="shared" si="23"/>
        <v>0</v>
      </c>
      <c r="H31" s="137">
        <f t="shared" si="23"/>
        <v>1.359</v>
      </c>
      <c r="I31" s="137">
        <f t="shared" si="23"/>
        <v>0</v>
      </c>
      <c r="J31" s="137">
        <f t="shared" si="23"/>
        <v>1.359</v>
      </c>
      <c r="K31" s="137">
        <f t="shared" si="23"/>
        <v>1.996</v>
      </c>
      <c r="L31" s="137">
        <f t="shared" si="23"/>
        <v>1.359</v>
      </c>
      <c r="M31" s="137">
        <f t="shared" si="23"/>
        <v>3.2189999999999999</v>
      </c>
      <c r="N31" s="137">
        <f t="shared" si="23"/>
        <v>5.2149999999999999</v>
      </c>
      <c r="O31" s="137">
        <f t="shared" ref="O31" si="24">O32+O33+O34</f>
        <v>3.2189999999999999</v>
      </c>
      <c r="P31" s="137">
        <f t="shared" ref="P31" si="25">P32+P33+P34</f>
        <v>5.2149999999999999</v>
      </c>
      <c r="Q31" s="137">
        <f t="shared" ref="Q31:R31" si="26">Q32+Q33+Q34</f>
        <v>3.657</v>
      </c>
      <c r="R31" s="137">
        <f t="shared" si="26"/>
        <v>0.22100000000000042</v>
      </c>
      <c r="S31" s="137"/>
      <c r="T31" s="150"/>
      <c r="U31" s="150"/>
      <c r="V31" s="150"/>
      <c r="W31" s="71"/>
      <c r="AA31" s="146"/>
    </row>
    <row r="32" spans="1:27" s="62" customFormat="1" ht="27.75" x14ac:dyDescent="0.35">
      <c r="A32" s="88">
        <v>7</v>
      </c>
      <c r="B32" s="88" t="s">
        <v>169</v>
      </c>
      <c r="C32" s="135"/>
      <c r="D32" s="136">
        <v>1.22</v>
      </c>
      <c r="E32" s="136">
        <f t="shared" si="1"/>
        <v>0.88600000000000001</v>
      </c>
      <c r="F32" s="136">
        <f t="shared" si="18"/>
        <v>0.30499999999999999</v>
      </c>
      <c r="G32" s="136">
        <v>0</v>
      </c>
      <c r="H32" s="136">
        <v>0.30499999999999999</v>
      </c>
      <c r="I32" s="136">
        <v>0</v>
      </c>
      <c r="J32" s="136">
        <v>0.30499999999999999</v>
      </c>
      <c r="K32" s="136">
        <v>0.23</v>
      </c>
      <c r="L32" s="136">
        <v>0.30499999999999999</v>
      </c>
      <c r="M32" s="136">
        <v>0.65600000000000003</v>
      </c>
      <c r="N32" s="136">
        <v>0.88600000000000001</v>
      </c>
      <c r="O32" s="136">
        <v>0.65600000000000003</v>
      </c>
      <c r="P32" s="136">
        <v>0.88600000000000001</v>
      </c>
      <c r="Q32" s="136">
        <v>0.88600000000000001</v>
      </c>
      <c r="R32" s="136">
        <f t="shared" si="3"/>
        <v>0.33399999999999996</v>
      </c>
      <c r="S32" s="136">
        <f>N32-D32</f>
        <v>-0.33399999999999996</v>
      </c>
      <c r="T32" s="171">
        <f>S32/D32</f>
        <v>-0.27377049180327867</v>
      </c>
      <c r="U32" s="150"/>
      <c r="V32" s="136">
        <v>-0.33399999999999996</v>
      </c>
      <c r="W32" s="71"/>
      <c r="AA32" s="146"/>
    </row>
    <row r="33" spans="1:27" s="62" customFormat="1" ht="55.5" x14ac:dyDescent="0.35">
      <c r="A33" s="88">
        <v>8</v>
      </c>
      <c r="B33" s="88" t="s">
        <v>170</v>
      </c>
      <c r="C33" s="135"/>
      <c r="D33" s="136">
        <v>2.0190000000000001</v>
      </c>
      <c r="E33" s="136">
        <f t="shared" si="1"/>
        <v>2.2519999999999998</v>
      </c>
      <c r="F33" s="136">
        <f t="shared" si="18"/>
        <v>0.50475000000000003</v>
      </c>
      <c r="G33" s="136">
        <v>0</v>
      </c>
      <c r="H33" s="136">
        <v>0.50475000000000003</v>
      </c>
      <c r="I33" s="136">
        <v>0</v>
      </c>
      <c r="J33" s="136">
        <v>0.50475000000000003</v>
      </c>
      <c r="K33" s="136">
        <v>1.766</v>
      </c>
      <c r="L33" s="136">
        <v>0.50475000000000003</v>
      </c>
      <c r="M33" s="136">
        <v>0.48599999999999999</v>
      </c>
      <c r="N33" s="136">
        <v>2.2519999999999998</v>
      </c>
      <c r="O33" s="136">
        <v>0.48599999999999999</v>
      </c>
      <c r="P33" s="136">
        <v>2.2519999999999998</v>
      </c>
      <c r="Q33" s="136">
        <v>0.69399999999999995</v>
      </c>
      <c r="R33" s="136">
        <f t="shared" si="3"/>
        <v>-0.23299999999999965</v>
      </c>
      <c r="S33" s="136">
        <f t="shared" ref="S33:S34" si="27">N33-D33</f>
        <v>0.23299999999999965</v>
      </c>
      <c r="T33" s="171">
        <f>S33/D33</f>
        <v>0.11540366518078239</v>
      </c>
      <c r="U33" s="136">
        <v>0.23299999999999965</v>
      </c>
      <c r="V33" s="150"/>
      <c r="W33" s="71"/>
      <c r="AA33" s="146"/>
    </row>
    <row r="34" spans="1:27" s="62" customFormat="1" ht="55.5" x14ac:dyDescent="0.35">
      <c r="A34" s="88">
        <v>9</v>
      </c>
      <c r="B34" s="88" t="s">
        <v>171</v>
      </c>
      <c r="C34" s="89"/>
      <c r="D34" s="136">
        <v>2.1970000000000001</v>
      </c>
      <c r="E34" s="136">
        <f t="shared" si="1"/>
        <v>2.077</v>
      </c>
      <c r="F34" s="136">
        <f t="shared" si="18"/>
        <v>0.54925000000000002</v>
      </c>
      <c r="G34" s="136">
        <v>0</v>
      </c>
      <c r="H34" s="136">
        <v>0.54925000000000002</v>
      </c>
      <c r="I34" s="136">
        <v>0</v>
      </c>
      <c r="J34" s="136">
        <v>0.54925000000000002</v>
      </c>
      <c r="K34" s="136">
        <v>0</v>
      </c>
      <c r="L34" s="136">
        <v>0.54925000000000002</v>
      </c>
      <c r="M34" s="136">
        <v>2.077</v>
      </c>
      <c r="N34" s="136">
        <v>2.077</v>
      </c>
      <c r="O34" s="136">
        <v>2.077</v>
      </c>
      <c r="P34" s="136">
        <v>2.077</v>
      </c>
      <c r="Q34" s="136">
        <v>2.077</v>
      </c>
      <c r="R34" s="136">
        <f t="shared" si="3"/>
        <v>0.12000000000000011</v>
      </c>
      <c r="S34" s="136">
        <f t="shared" si="27"/>
        <v>-0.12000000000000011</v>
      </c>
      <c r="T34" s="171">
        <f>S34/D34</f>
        <v>-5.4619936276741055E-2</v>
      </c>
      <c r="U34" s="150"/>
      <c r="V34" s="136">
        <v>-0.12000000000000011</v>
      </c>
      <c r="W34" s="71"/>
      <c r="AA34" s="146"/>
    </row>
    <row r="35" spans="1:27" s="62" customFormat="1" ht="23.25" x14ac:dyDescent="0.35">
      <c r="A35" s="74"/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</row>
    <row r="36" spans="1:27" s="62" customFormat="1" ht="23.25" x14ac:dyDescent="0.35">
      <c r="A36" s="77"/>
      <c r="C36" s="62" t="s">
        <v>154</v>
      </c>
      <c r="E36" s="78"/>
      <c r="G36" s="78"/>
      <c r="I36" s="78"/>
      <c r="K36" s="78"/>
      <c r="M36" s="78"/>
      <c r="N36" s="62" t="s">
        <v>155</v>
      </c>
    </row>
    <row r="37" spans="1:27" s="62" customFormat="1" ht="23.25" x14ac:dyDescent="0.35">
      <c r="A37" s="85"/>
      <c r="D37" s="65"/>
      <c r="E37" s="78"/>
      <c r="G37" s="78"/>
      <c r="I37" s="86"/>
      <c r="K37" s="78"/>
      <c r="M37" s="78"/>
    </row>
    <row r="38" spans="1:27" s="62" customFormat="1" ht="23.25" x14ac:dyDescent="0.35">
      <c r="C38" s="62" t="s">
        <v>156</v>
      </c>
      <c r="E38" s="78"/>
      <c r="G38" s="78"/>
      <c r="I38" s="78"/>
      <c r="K38" s="78"/>
      <c r="M38" s="78"/>
      <c r="N38" s="62" t="s">
        <v>157</v>
      </c>
    </row>
    <row r="39" spans="1:27" x14ac:dyDescent="0.25">
      <c r="A39" s="9"/>
      <c r="D39" s="8"/>
      <c r="I39" s="8"/>
    </row>
    <row r="43" spans="1:27" x14ac:dyDescent="0.25">
      <c r="I43" s="153"/>
    </row>
  </sheetData>
  <mergeCells count="21">
    <mergeCell ref="W17:W19"/>
    <mergeCell ref="U12:W12"/>
    <mergeCell ref="P17:Q18"/>
    <mergeCell ref="A6:W6"/>
    <mergeCell ref="A8:W8"/>
    <mergeCell ref="A7:W7"/>
    <mergeCell ref="A17:A19"/>
    <mergeCell ref="B17:B19"/>
    <mergeCell ref="J18:K18"/>
    <mergeCell ref="D17:M17"/>
    <mergeCell ref="R17:R19"/>
    <mergeCell ref="D18:E18"/>
    <mergeCell ref="C17:C19"/>
    <mergeCell ref="U18:V18"/>
    <mergeCell ref="H18:I18"/>
    <mergeCell ref="T18:T19"/>
    <mergeCell ref="L18:M18"/>
    <mergeCell ref="S18:S19"/>
    <mergeCell ref="S17:V17"/>
    <mergeCell ref="F18:G18"/>
    <mergeCell ref="N17:O18"/>
  </mergeCells>
  <printOptions horizontalCentered="1"/>
  <pageMargins left="0.70866141732283472" right="0.19685039370078741" top="0.74803149606299213" bottom="0.74803149606299213" header="0.31496062992125984" footer="0.31496062992125984"/>
  <pageSetup paperSize="8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1"/>
  <sheetViews>
    <sheetView topLeftCell="I22" zoomScale="40" zoomScaleNormal="40" workbookViewId="0">
      <selection sqref="A1:AJ40"/>
    </sheetView>
  </sheetViews>
  <sheetFormatPr defaultRowHeight="15.75" x14ac:dyDescent="0.25"/>
  <cols>
    <col min="1" max="1" width="9" style="1"/>
    <col min="2" max="2" width="71.5" style="1" customWidth="1"/>
    <col min="3" max="3" width="13.25" style="1" customWidth="1"/>
    <col min="4" max="4" width="13.125" style="1" customWidth="1"/>
    <col min="5" max="5" width="11.625" style="9" customWidth="1"/>
    <col min="6" max="6" width="13.375" style="9" customWidth="1"/>
    <col min="7" max="7" width="10.75" style="9" customWidth="1"/>
    <col min="8" max="8" width="11.375" style="1" customWidth="1"/>
    <col min="9" max="10" width="11" style="1" customWidth="1"/>
    <col min="11" max="12" width="11.5" style="1" customWidth="1"/>
    <col min="13" max="13" width="12.75" style="1" customWidth="1"/>
    <col min="14" max="14" width="12.625" style="1" customWidth="1"/>
    <col min="15" max="15" width="12" style="1" customWidth="1"/>
    <col min="16" max="16" width="12.5" style="1" customWidth="1"/>
    <col min="17" max="17" width="13.5" style="1" customWidth="1"/>
    <col min="18" max="18" width="16.25" style="9" customWidth="1"/>
    <col min="19" max="19" width="10.625" style="9" customWidth="1"/>
    <col min="20" max="20" width="11.25" style="9" customWidth="1"/>
    <col min="21" max="21" width="11" style="9" customWidth="1"/>
    <col min="22" max="22" width="10.125" style="1" customWidth="1"/>
    <col min="23" max="23" width="12.25" style="1" customWidth="1"/>
    <col min="24" max="24" width="13.25" style="1" customWidth="1"/>
    <col min="25" max="25" width="10.25" style="1" bestFit="1" customWidth="1"/>
    <col min="26" max="26" width="8.75" style="1" bestFit="1" customWidth="1"/>
    <col min="27" max="27" width="7.75" style="1" customWidth="1"/>
    <col min="28" max="28" width="9.125" style="1" customWidth="1"/>
    <col min="29" max="29" width="9.875" style="1" customWidth="1"/>
    <col min="30" max="30" width="10" style="1" customWidth="1"/>
    <col min="31" max="31" width="10" style="9" customWidth="1"/>
    <col min="32" max="32" width="15.875" style="9" customWidth="1"/>
    <col min="33" max="33" width="5.875" style="1" customWidth="1"/>
    <col min="34" max="34" width="17" style="1" customWidth="1"/>
    <col min="35" max="35" width="11.5" style="1" customWidth="1"/>
    <col min="36" max="36" width="13.625" style="1" customWidth="1"/>
    <col min="37" max="16384" width="9" style="1"/>
  </cols>
  <sheetData>
    <row r="1" spans="1:36" x14ac:dyDescent="0.25">
      <c r="AJ1" s="2" t="s">
        <v>146</v>
      </c>
    </row>
    <row r="2" spans="1:36" x14ac:dyDescent="0.25">
      <c r="AJ2" s="2" t="s">
        <v>85</v>
      </c>
    </row>
    <row r="3" spans="1:36" x14ac:dyDescent="0.25">
      <c r="AJ3" s="2" t="s">
        <v>89</v>
      </c>
    </row>
    <row r="4" spans="1:36" x14ac:dyDescent="0.25">
      <c r="AI4" s="2"/>
    </row>
    <row r="6" spans="1:36" ht="30.75" customHeight="1" x14ac:dyDescent="0.4">
      <c r="A6" s="183" t="s">
        <v>158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</row>
    <row r="7" spans="1:36" ht="30.75" customHeight="1" x14ac:dyDescent="0.4">
      <c r="A7" s="183" t="s">
        <v>196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</row>
    <row r="8" spans="1:36" ht="30.75" customHeight="1" x14ac:dyDescent="0.4">
      <c r="A8" s="183" t="s">
        <v>159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</row>
    <row r="9" spans="1:36" s="62" customFormat="1" ht="26.25" x14ac:dyDescent="0.4">
      <c r="N9" s="63"/>
      <c r="O9" s="63"/>
      <c r="P9" s="63"/>
      <c r="Q9" s="63"/>
      <c r="AJ9" s="61" t="s">
        <v>86</v>
      </c>
    </row>
    <row r="10" spans="1:36" s="62" customFormat="1" ht="26.25" x14ac:dyDescent="0.4">
      <c r="N10" s="63"/>
      <c r="O10" s="63"/>
      <c r="P10" s="63"/>
      <c r="Q10" s="63"/>
      <c r="AJ10" s="61" t="s">
        <v>153</v>
      </c>
    </row>
    <row r="11" spans="1:36" s="62" customFormat="1" ht="26.25" x14ac:dyDescent="0.4">
      <c r="N11" s="63"/>
      <c r="O11" s="63"/>
      <c r="P11" s="63"/>
      <c r="Q11" s="63"/>
      <c r="AJ11" s="61"/>
    </row>
    <row r="12" spans="1:36" s="62" customFormat="1" ht="41.25" customHeight="1" x14ac:dyDescent="0.35">
      <c r="N12" s="63"/>
      <c r="O12" s="63"/>
      <c r="P12" s="63"/>
      <c r="Q12" s="63"/>
      <c r="AE12" s="178" t="s">
        <v>202</v>
      </c>
      <c r="AF12" s="178"/>
      <c r="AG12" s="178"/>
      <c r="AH12" s="178"/>
      <c r="AI12" s="178"/>
      <c r="AJ12" s="178"/>
    </row>
    <row r="13" spans="1:36" s="62" customFormat="1" ht="26.25" x14ac:dyDescent="0.4">
      <c r="A13" s="65"/>
      <c r="N13" s="63"/>
      <c r="O13" s="63"/>
      <c r="P13" s="63"/>
      <c r="Q13" s="63"/>
      <c r="AJ13" s="61" t="s">
        <v>204</v>
      </c>
    </row>
    <row r="14" spans="1:36" ht="23.25" x14ac:dyDescent="0.35">
      <c r="J14" s="60"/>
      <c r="AJ14" s="64" t="s">
        <v>87</v>
      </c>
    </row>
    <row r="15" spans="1:36" ht="16.5" thickBot="1" x14ac:dyDescent="0.3"/>
    <row r="16" spans="1:36" ht="22.5" customHeight="1" x14ac:dyDescent="0.25">
      <c r="A16" s="187" t="s">
        <v>9</v>
      </c>
      <c r="B16" s="175" t="s">
        <v>123</v>
      </c>
      <c r="C16" s="195" t="s">
        <v>140</v>
      </c>
      <c r="D16" s="195"/>
      <c r="E16" s="195"/>
      <c r="F16" s="195"/>
      <c r="G16" s="195"/>
      <c r="H16" s="195" t="s">
        <v>141</v>
      </c>
      <c r="I16" s="195"/>
      <c r="J16" s="195"/>
      <c r="K16" s="195"/>
      <c r="L16" s="195"/>
      <c r="M16" s="195" t="s">
        <v>142</v>
      </c>
      <c r="N16" s="195"/>
      <c r="O16" s="195"/>
      <c r="P16" s="195"/>
      <c r="Q16" s="195"/>
      <c r="R16" s="195" t="s">
        <v>143</v>
      </c>
      <c r="S16" s="195"/>
      <c r="T16" s="195"/>
      <c r="U16" s="195"/>
      <c r="V16" s="195"/>
      <c r="W16" s="191" t="s">
        <v>124</v>
      </c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3"/>
    </row>
    <row r="17" spans="1:36" ht="52.5" customHeight="1" x14ac:dyDescent="0.25">
      <c r="A17" s="188"/>
      <c r="B17" s="17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 t="s">
        <v>148</v>
      </c>
      <c r="X17" s="194"/>
      <c r="Y17" s="194"/>
      <c r="Z17" s="194"/>
      <c r="AA17" s="196" t="s">
        <v>125</v>
      </c>
      <c r="AB17" s="196"/>
      <c r="AC17" s="196"/>
      <c r="AD17" s="196"/>
      <c r="AE17" s="196" t="s">
        <v>126</v>
      </c>
      <c r="AF17" s="196"/>
      <c r="AG17" s="196"/>
      <c r="AH17" s="196"/>
      <c r="AI17" s="196"/>
      <c r="AJ17" s="189" t="s">
        <v>150</v>
      </c>
    </row>
    <row r="18" spans="1:36" ht="99.75" customHeight="1" x14ac:dyDescent="0.25">
      <c r="A18" s="19"/>
      <c r="B18" s="69" t="s">
        <v>31</v>
      </c>
      <c r="C18" s="70" t="s">
        <v>135</v>
      </c>
      <c r="D18" s="70" t="s">
        <v>136</v>
      </c>
      <c r="E18" s="70" t="s">
        <v>137</v>
      </c>
      <c r="F18" s="70" t="s">
        <v>138</v>
      </c>
      <c r="G18" s="70" t="s">
        <v>139</v>
      </c>
      <c r="H18" s="70" t="s">
        <v>135</v>
      </c>
      <c r="I18" s="70" t="s">
        <v>136</v>
      </c>
      <c r="J18" s="70" t="s">
        <v>137</v>
      </c>
      <c r="K18" s="70" t="s">
        <v>138</v>
      </c>
      <c r="L18" s="70" t="s">
        <v>139</v>
      </c>
      <c r="M18" s="70" t="s">
        <v>135</v>
      </c>
      <c r="N18" s="70" t="s">
        <v>136</v>
      </c>
      <c r="O18" s="70" t="s">
        <v>137</v>
      </c>
      <c r="P18" s="70" t="s">
        <v>138</v>
      </c>
      <c r="Q18" s="70" t="s">
        <v>139</v>
      </c>
      <c r="R18" s="70" t="s">
        <v>135</v>
      </c>
      <c r="S18" s="70" t="s">
        <v>136</v>
      </c>
      <c r="T18" s="70" t="s">
        <v>137</v>
      </c>
      <c r="U18" s="70" t="s">
        <v>138</v>
      </c>
      <c r="V18" s="70" t="s">
        <v>139</v>
      </c>
      <c r="W18" s="90" t="s">
        <v>127</v>
      </c>
      <c r="X18" s="91" t="s">
        <v>151</v>
      </c>
      <c r="Y18" s="70" t="s">
        <v>149</v>
      </c>
      <c r="Z18" s="70" t="s">
        <v>152</v>
      </c>
      <c r="AA18" s="90" t="s">
        <v>127</v>
      </c>
      <c r="AB18" s="92" t="s">
        <v>128</v>
      </c>
      <c r="AC18" s="92" t="s">
        <v>129</v>
      </c>
      <c r="AD18" s="92" t="s">
        <v>130</v>
      </c>
      <c r="AE18" s="94" t="s">
        <v>131</v>
      </c>
      <c r="AF18" s="95" t="s">
        <v>128</v>
      </c>
      <c r="AG18" s="93" t="s">
        <v>132</v>
      </c>
      <c r="AH18" s="93" t="s">
        <v>133</v>
      </c>
      <c r="AI18" s="92" t="s">
        <v>134</v>
      </c>
      <c r="AJ18" s="190"/>
    </row>
    <row r="19" spans="1:36" ht="65.25" customHeight="1" x14ac:dyDescent="0.25">
      <c r="A19" s="88">
        <v>1</v>
      </c>
      <c r="B19" s="87" t="s">
        <v>65</v>
      </c>
      <c r="C19" s="123">
        <f>C20</f>
        <v>8.2050000000000001</v>
      </c>
      <c r="D19" s="123">
        <f t="shared" ref="D19:V19" si="0">D20</f>
        <v>3.5000000000000003E-2</v>
      </c>
      <c r="E19" s="123">
        <f t="shared" si="0"/>
        <v>2.4450000000000003</v>
      </c>
      <c r="F19" s="123">
        <f t="shared" si="0"/>
        <v>5.5299999999999994</v>
      </c>
      <c r="G19" s="123">
        <f t="shared" si="0"/>
        <v>0.19500000000000001</v>
      </c>
      <c r="H19" s="123">
        <f t="shared" si="0"/>
        <v>8.2279999999999998</v>
      </c>
      <c r="I19" s="123">
        <f t="shared" si="0"/>
        <v>3.5000000000000003E-2</v>
      </c>
      <c r="J19" s="123">
        <f t="shared" si="0"/>
        <v>3.3339999999999996</v>
      </c>
      <c r="K19" s="123">
        <f t="shared" si="0"/>
        <v>4.5110000000000001</v>
      </c>
      <c r="L19" s="123">
        <f t="shared" si="0"/>
        <v>0.34800000000000003</v>
      </c>
      <c r="M19" s="123">
        <f t="shared" si="0"/>
        <v>2.299999999999941E-2</v>
      </c>
      <c r="N19" s="123">
        <f t="shared" si="0"/>
        <v>0</v>
      </c>
      <c r="O19" s="123">
        <f t="shared" si="0"/>
        <v>0.89399999999999991</v>
      </c>
      <c r="P19" s="123">
        <f t="shared" si="0"/>
        <v>-1.024</v>
      </c>
      <c r="Q19" s="123">
        <f t="shared" si="0"/>
        <v>0.15300000000000002</v>
      </c>
      <c r="R19" s="123">
        <f t="shared" si="0"/>
        <v>8.2279999999999998</v>
      </c>
      <c r="S19" s="123">
        <f t="shared" si="0"/>
        <v>3.5000000000000003E-2</v>
      </c>
      <c r="T19" s="123">
        <f t="shared" si="0"/>
        <v>3.3339999999999996</v>
      </c>
      <c r="U19" s="123">
        <f t="shared" si="0"/>
        <v>4.5110000000000001</v>
      </c>
      <c r="V19" s="123">
        <f t="shared" si="0"/>
        <v>0.34800000000000003</v>
      </c>
      <c r="W19" s="90"/>
      <c r="X19" s="91"/>
      <c r="Y19" s="70"/>
      <c r="Z19" s="70"/>
      <c r="AA19" s="90"/>
      <c r="AB19" s="92"/>
      <c r="AC19" s="92"/>
      <c r="AD19" s="92"/>
      <c r="AE19" s="94"/>
      <c r="AF19" s="95"/>
      <c r="AG19" s="93"/>
      <c r="AH19" s="93"/>
      <c r="AI19" s="92"/>
      <c r="AJ19" s="132"/>
    </row>
    <row r="20" spans="1:36" ht="83.25" customHeight="1" x14ac:dyDescent="0.25">
      <c r="A20" s="88" t="s">
        <v>1</v>
      </c>
      <c r="B20" s="87" t="s">
        <v>64</v>
      </c>
      <c r="C20" s="123">
        <f>C21+C26+C29</f>
        <v>8.2050000000000001</v>
      </c>
      <c r="D20" s="123">
        <f t="shared" ref="D20:V20" si="1">D21+D26+D29</f>
        <v>3.5000000000000003E-2</v>
      </c>
      <c r="E20" s="123">
        <f t="shared" si="1"/>
        <v>2.4450000000000003</v>
      </c>
      <c r="F20" s="123">
        <f t="shared" si="1"/>
        <v>5.5299999999999994</v>
      </c>
      <c r="G20" s="123">
        <f t="shared" si="1"/>
        <v>0.19500000000000001</v>
      </c>
      <c r="H20" s="123">
        <f t="shared" si="1"/>
        <v>8.2279999999999998</v>
      </c>
      <c r="I20" s="123">
        <f t="shared" si="1"/>
        <v>3.5000000000000003E-2</v>
      </c>
      <c r="J20" s="123">
        <f t="shared" si="1"/>
        <v>3.3339999999999996</v>
      </c>
      <c r="K20" s="123">
        <f t="shared" si="1"/>
        <v>4.5110000000000001</v>
      </c>
      <c r="L20" s="123">
        <f t="shared" si="1"/>
        <v>0.34800000000000003</v>
      </c>
      <c r="M20" s="123">
        <f t="shared" si="1"/>
        <v>2.299999999999941E-2</v>
      </c>
      <c r="N20" s="123">
        <f t="shared" si="1"/>
        <v>0</v>
      </c>
      <c r="O20" s="123">
        <f t="shared" si="1"/>
        <v>0.89399999999999991</v>
      </c>
      <c r="P20" s="123">
        <f t="shared" si="1"/>
        <v>-1.024</v>
      </c>
      <c r="Q20" s="123">
        <f t="shared" si="1"/>
        <v>0.15300000000000002</v>
      </c>
      <c r="R20" s="123">
        <f t="shared" si="1"/>
        <v>8.2279999999999998</v>
      </c>
      <c r="S20" s="123">
        <f t="shared" si="1"/>
        <v>3.5000000000000003E-2</v>
      </c>
      <c r="T20" s="123">
        <f t="shared" si="1"/>
        <v>3.3339999999999996</v>
      </c>
      <c r="U20" s="123">
        <f t="shared" si="1"/>
        <v>4.5110000000000001</v>
      </c>
      <c r="V20" s="123">
        <f t="shared" si="1"/>
        <v>0.34800000000000003</v>
      </c>
      <c r="W20" s="90"/>
      <c r="X20" s="91"/>
      <c r="Y20" s="70"/>
      <c r="Z20" s="70"/>
      <c r="AA20" s="90"/>
      <c r="AB20" s="92"/>
      <c r="AC20" s="92"/>
      <c r="AD20" s="92"/>
      <c r="AE20" s="94"/>
      <c r="AF20" s="95"/>
      <c r="AG20" s="93"/>
      <c r="AH20" s="93"/>
      <c r="AI20" s="92"/>
      <c r="AJ20" s="132"/>
    </row>
    <row r="21" spans="1:36" ht="44.25" customHeight="1" x14ac:dyDescent="0.25">
      <c r="A21" s="88"/>
      <c r="B21" s="87" t="s">
        <v>163</v>
      </c>
      <c r="C21" s="123">
        <f t="shared" ref="C21:V21" si="2">C22+C23+C24+C25</f>
        <v>2.3840000000000003</v>
      </c>
      <c r="D21" s="123">
        <f t="shared" si="2"/>
        <v>0</v>
      </c>
      <c r="E21" s="123">
        <f t="shared" si="2"/>
        <v>0.90700000000000003</v>
      </c>
      <c r="F21" s="123">
        <f t="shared" si="2"/>
        <v>1.4770000000000001</v>
      </c>
      <c r="G21" s="123">
        <f t="shared" si="2"/>
        <v>0</v>
      </c>
      <c r="H21" s="123">
        <f t="shared" si="2"/>
        <v>2.6859999999999999</v>
      </c>
      <c r="I21" s="123">
        <f t="shared" si="2"/>
        <v>0</v>
      </c>
      <c r="J21" s="123">
        <f t="shared" si="2"/>
        <v>1.1789999999999998</v>
      </c>
      <c r="K21" s="123">
        <f t="shared" si="2"/>
        <v>1.23</v>
      </c>
      <c r="L21" s="123">
        <f t="shared" si="2"/>
        <v>0.27700000000000002</v>
      </c>
      <c r="M21" s="123">
        <f t="shared" si="2"/>
        <v>0.30199999999999982</v>
      </c>
      <c r="N21" s="123">
        <f t="shared" si="2"/>
        <v>0</v>
      </c>
      <c r="O21" s="123">
        <f t="shared" si="2"/>
        <v>0.2719999999999998</v>
      </c>
      <c r="P21" s="123">
        <f t="shared" si="2"/>
        <v>-0.24699999999999991</v>
      </c>
      <c r="Q21" s="123">
        <f t="shared" si="2"/>
        <v>0.27700000000000002</v>
      </c>
      <c r="R21" s="123">
        <f t="shared" si="2"/>
        <v>2.6859999999999999</v>
      </c>
      <c r="S21" s="123">
        <f t="shared" si="2"/>
        <v>0</v>
      </c>
      <c r="T21" s="123">
        <f t="shared" si="2"/>
        <v>1.1789999999999998</v>
      </c>
      <c r="U21" s="123">
        <f t="shared" si="2"/>
        <v>1.23</v>
      </c>
      <c r="V21" s="123">
        <f t="shared" si="2"/>
        <v>0.27700000000000002</v>
      </c>
      <c r="W21" s="90"/>
      <c r="X21" s="91"/>
      <c r="Y21" s="70"/>
      <c r="Z21" s="70"/>
      <c r="AA21" s="90"/>
      <c r="AB21" s="92"/>
      <c r="AC21" s="92"/>
      <c r="AD21" s="92"/>
      <c r="AE21" s="94"/>
      <c r="AF21" s="95"/>
      <c r="AG21" s="93"/>
      <c r="AH21" s="93"/>
      <c r="AI21" s="92"/>
      <c r="AJ21" s="132"/>
    </row>
    <row r="22" spans="1:36" ht="129" customHeight="1" x14ac:dyDescent="0.25">
      <c r="A22" s="88">
        <v>1</v>
      </c>
      <c r="B22" s="88" t="s">
        <v>175</v>
      </c>
      <c r="C22" s="136">
        <v>1.425</v>
      </c>
      <c r="D22" s="136">
        <v>0</v>
      </c>
      <c r="E22" s="136">
        <v>0.45</v>
      </c>
      <c r="F22" s="136">
        <v>0.97499999999999998</v>
      </c>
      <c r="G22" s="136">
        <v>0</v>
      </c>
      <c r="H22" s="136">
        <v>1.581</v>
      </c>
      <c r="I22" s="136">
        <v>0</v>
      </c>
      <c r="J22" s="136">
        <f>H22-K22-L22</f>
        <v>0.52399999999999991</v>
      </c>
      <c r="K22" s="136">
        <v>0.89700000000000002</v>
      </c>
      <c r="L22" s="136">
        <v>0.16</v>
      </c>
      <c r="M22" s="136">
        <f t="shared" ref="M22:Q24" si="3">R22-C22</f>
        <v>0.15599999999999992</v>
      </c>
      <c r="N22" s="136">
        <f t="shared" si="3"/>
        <v>0</v>
      </c>
      <c r="O22" s="136">
        <f t="shared" si="3"/>
        <v>7.3999999999999899E-2</v>
      </c>
      <c r="P22" s="136">
        <f t="shared" si="3"/>
        <v>-7.7999999999999958E-2</v>
      </c>
      <c r="Q22" s="136">
        <f t="shared" si="3"/>
        <v>0.16</v>
      </c>
      <c r="R22" s="136">
        <v>1.581</v>
      </c>
      <c r="S22" s="136">
        <v>0</v>
      </c>
      <c r="T22" s="136">
        <f>R22-U22-V22</f>
        <v>0.52399999999999991</v>
      </c>
      <c r="U22" s="136">
        <v>0.89700000000000002</v>
      </c>
      <c r="V22" s="136">
        <v>0.16</v>
      </c>
      <c r="W22" s="148"/>
      <c r="X22" s="91"/>
      <c r="Y22" s="70"/>
      <c r="Z22" s="70"/>
      <c r="AA22" s="90"/>
      <c r="AB22" s="90"/>
      <c r="AC22" s="91"/>
      <c r="AD22" s="70"/>
      <c r="AE22" s="90">
        <v>2015</v>
      </c>
      <c r="AF22" s="167">
        <v>25</v>
      </c>
      <c r="AG22" s="165" t="s">
        <v>183</v>
      </c>
      <c r="AH22" s="161" t="s">
        <v>184</v>
      </c>
      <c r="AI22" s="136" t="s">
        <v>185</v>
      </c>
      <c r="AJ22" s="132"/>
    </row>
    <row r="23" spans="1:36" ht="82.5" customHeight="1" x14ac:dyDescent="0.25">
      <c r="A23" s="88">
        <v>2</v>
      </c>
      <c r="B23" s="88" t="s">
        <v>176</v>
      </c>
      <c r="C23" s="136">
        <v>0.439</v>
      </c>
      <c r="D23" s="136">
        <v>0</v>
      </c>
      <c r="E23" s="136">
        <v>0.14199999999999999</v>
      </c>
      <c r="F23" s="136">
        <v>0.29699999999999999</v>
      </c>
      <c r="G23" s="136">
        <v>0</v>
      </c>
      <c r="H23" s="136">
        <v>0.58099999999999996</v>
      </c>
      <c r="I23" s="136">
        <v>0</v>
      </c>
      <c r="J23" s="136">
        <f>H23-K23-L23</f>
        <v>0.28299999999999992</v>
      </c>
      <c r="K23" s="136">
        <v>0.19700000000000001</v>
      </c>
      <c r="L23" s="136">
        <v>0.10100000000000001</v>
      </c>
      <c r="M23" s="136">
        <f t="shared" si="3"/>
        <v>0.14199999999999996</v>
      </c>
      <c r="N23" s="136">
        <f t="shared" si="3"/>
        <v>0</v>
      </c>
      <c r="O23" s="136">
        <f t="shared" si="3"/>
        <v>0.14099999999999993</v>
      </c>
      <c r="P23" s="136">
        <f t="shared" si="3"/>
        <v>-9.9999999999999978E-2</v>
      </c>
      <c r="Q23" s="136">
        <f t="shared" si="3"/>
        <v>0.10100000000000001</v>
      </c>
      <c r="R23" s="136">
        <v>0.58099999999999996</v>
      </c>
      <c r="S23" s="136">
        <v>0</v>
      </c>
      <c r="T23" s="136">
        <f>R23-U23-V23</f>
        <v>0.28299999999999992</v>
      </c>
      <c r="U23" s="136">
        <v>0.19700000000000001</v>
      </c>
      <c r="V23" s="136">
        <v>0.10100000000000001</v>
      </c>
      <c r="W23" s="148"/>
      <c r="X23" s="91"/>
      <c r="Y23" s="70"/>
      <c r="Z23" s="70"/>
      <c r="AA23" s="70"/>
      <c r="AB23" s="90"/>
      <c r="AC23" s="91"/>
      <c r="AD23" s="70"/>
      <c r="AE23" s="90">
        <v>2015</v>
      </c>
      <c r="AF23" s="167">
        <v>25</v>
      </c>
      <c r="AG23" s="165" t="s">
        <v>186</v>
      </c>
      <c r="AH23" s="162" t="s">
        <v>187</v>
      </c>
      <c r="AI23" s="136" t="s">
        <v>188</v>
      </c>
      <c r="AJ23" s="132"/>
    </row>
    <row r="24" spans="1:36" s="152" customFormat="1" ht="92.25" customHeight="1" x14ac:dyDescent="0.25">
      <c r="A24" s="147">
        <v>3</v>
      </c>
      <c r="B24" s="147" t="s">
        <v>177</v>
      </c>
      <c r="C24" s="136">
        <v>0.34300000000000003</v>
      </c>
      <c r="D24" s="136">
        <v>0</v>
      </c>
      <c r="E24" s="136">
        <v>0.13800000000000001</v>
      </c>
      <c r="F24" s="136">
        <v>0.20499999999999999</v>
      </c>
      <c r="G24" s="136">
        <v>0</v>
      </c>
      <c r="H24" s="136">
        <v>0.34699999999999998</v>
      </c>
      <c r="I24" s="136">
        <v>0</v>
      </c>
      <c r="J24" s="136">
        <f>H24-K24-L24</f>
        <v>0.19499999999999995</v>
      </c>
      <c r="K24" s="136">
        <v>0.13600000000000001</v>
      </c>
      <c r="L24" s="136">
        <v>1.6E-2</v>
      </c>
      <c r="M24" s="136">
        <f t="shared" si="3"/>
        <v>3.999999999999948E-3</v>
      </c>
      <c r="N24" s="136">
        <f t="shared" si="3"/>
        <v>0</v>
      </c>
      <c r="O24" s="136">
        <f t="shared" si="3"/>
        <v>5.699999999999994E-2</v>
      </c>
      <c r="P24" s="136">
        <f t="shared" si="3"/>
        <v>-6.8999999999999978E-2</v>
      </c>
      <c r="Q24" s="136">
        <f t="shared" si="3"/>
        <v>1.6E-2</v>
      </c>
      <c r="R24" s="136">
        <v>0.34699999999999998</v>
      </c>
      <c r="S24" s="136">
        <v>0</v>
      </c>
      <c r="T24" s="136">
        <f>R24-U24-V24</f>
        <v>0.19499999999999995</v>
      </c>
      <c r="U24" s="136">
        <v>0.13600000000000001</v>
      </c>
      <c r="V24" s="136">
        <v>1.6E-2</v>
      </c>
      <c r="W24" s="148"/>
      <c r="X24" s="149"/>
      <c r="Y24" s="150"/>
      <c r="Z24" s="70"/>
      <c r="AA24" s="70"/>
      <c r="AB24" s="148"/>
      <c r="AC24" s="149"/>
      <c r="AD24" s="150"/>
      <c r="AE24" s="90">
        <v>2015</v>
      </c>
      <c r="AF24" s="167">
        <v>25</v>
      </c>
      <c r="AG24" s="165" t="s">
        <v>186</v>
      </c>
      <c r="AH24" s="161" t="s">
        <v>189</v>
      </c>
      <c r="AI24" s="136" t="s">
        <v>190</v>
      </c>
      <c r="AJ24" s="151"/>
    </row>
    <row r="25" spans="1:36" ht="62.25" customHeight="1" x14ac:dyDescent="0.25">
      <c r="A25" s="88">
        <v>4</v>
      </c>
      <c r="B25" s="88" t="s">
        <v>172</v>
      </c>
      <c r="C25" s="136">
        <v>0.17699999999999999</v>
      </c>
      <c r="D25" s="136">
        <v>0</v>
      </c>
      <c r="E25" s="136">
        <v>0.17699999999999999</v>
      </c>
      <c r="F25" s="136">
        <v>0</v>
      </c>
      <c r="G25" s="136">
        <v>0</v>
      </c>
      <c r="H25" s="136">
        <v>0.17699999999999999</v>
      </c>
      <c r="I25" s="136">
        <v>0</v>
      </c>
      <c r="J25" s="136">
        <v>0.17699999999999999</v>
      </c>
      <c r="K25" s="136">
        <v>0</v>
      </c>
      <c r="L25" s="136">
        <v>0</v>
      </c>
      <c r="M25" s="136">
        <v>0</v>
      </c>
      <c r="N25" s="136">
        <v>0</v>
      </c>
      <c r="O25" s="136">
        <v>0</v>
      </c>
      <c r="P25" s="136">
        <v>0</v>
      </c>
      <c r="Q25" s="136">
        <v>0</v>
      </c>
      <c r="R25" s="136">
        <v>0.17699999999999999</v>
      </c>
      <c r="S25" s="136">
        <v>0</v>
      </c>
      <c r="T25" s="136">
        <v>0.17699999999999999</v>
      </c>
      <c r="U25" s="136">
        <v>0</v>
      </c>
      <c r="V25" s="136">
        <v>0</v>
      </c>
      <c r="W25" s="148"/>
      <c r="X25" s="91"/>
      <c r="Y25" s="70"/>
      <c r="Z25" s="150"/>
      <c r="AA25" s="150"/>
      <c r="AB25" s="90"/>
      <c r="AC25" s="91"/>
      <c r="AD25" s="70"/>
      <c r="AE25" s="90"/>
      <c r="AF25" s="167"/>
      <c r="AG25" s="165"/>
      <c r="AH25" s="161"/>
      <c r="AI25" s="136"/>
      <c r="AJ25" s="132"/>
    </row>
    <row r="26" spans="1:36" ht="99.75" customHeight="1" x14ac:dyDescent="0.4">
      <c r="A26" s="88"/>
      <c r="B26" s="87" t="s">
        <v>164</v>
      </c>
      <c r="C26" s="137">
        <f>C27+C28</f>
        <v>0.38500000000000001</v>
      </c>
      <c r="D26" s="137">
        <f t="shared" ref="D26:V26" si="4">D27+D28</f>
        <v>0</v>
      </c>
      <c r="E26" s="137">
        <f t="shared" si="4"/>
        <v>0.17699999999999999</v>
      </c>
      <c r="F26" s="137">
        <f t="shared" si="4"/>
        <v>0.20799999999999999</v>
      </c>
      <c r="G26" s="137">
        <f t="shared" si="4"/>
        <v>0</v>
      </c>
      <c r="H26" s="137">
        <f t="shared" si="4"/>
        <v>0.32700000000000001</v>
      </c>
      <c r="I26" s="137">
        <f t="shared" si="4"/>
        <v>0</v>
      </c>
      <c r="J26" s="137">
        <f t="shared" si="4"/>
        <v>0.14500000000000005</v>
      </c>
      <c r="K26" s="137">
        <f t="shared" si="4"/>
        <v>0.182</v>
      </c>
      <c r="L26" s="137">
        <f t="shared" si="4"/>
        <v>0</v>
      </c>
      <c r="M26" s="137">
        <f t="shared" si="4"/>
        <v>-5.7999999999999996E-2</v>
      </c>
      <c r="N26" s="137">
        <f t="shared" si="4"/>
        <v>0</v>
      </c>
      <c r="O26" s="137">
        <f t="shared" si="4"/>
        <v>-2.6999999999999968E-2</v>
      </c>
      <c r="P26" s="137">
        <f t="shared" si="4"/>
        <v>-3.1E-2</v>
      </c>
      <c r="Q26" s="137">
        <f t="shared" si="4"/>
        <v>0</v>
      </c>
      <c r="R26" s="137">
        <f t="shared" si="4"/>
        <v>0.32700000000000001</v>
      </c>
      <c r="S26" s="137">
        <f t="shared" si="4"/>
        <v>0</v>
      </c>
      <c r="T26" s="137">
        <f t="shared" si="4"/>
        <v>0.14500000000000005</v>
      </c>
      <c r="U26" s="137">
        <f t="shared" si="4"/>
        <v>0.182</v>
      </c>
      <c r="V26" s="137">
        <f t="shared" si="4"/>
        <v>0</v>
      </c>
      <c r="W26" s="148"/>
      <c r="X26" s="91"/>
      <c r="Y26" s="70"/>
      <c r="Z26" s="70"/>
      <c r="AA26" s="70"/>
      <c r="AB26" s="90"/>
      <c r="AC26" s="91"/>
      <c r="AD26" s="70"/>
      <c r="AE26" s="90"/>
      <c r="AF26" s="167"/>
      <c r="AG26" s="166"/>
      <c r="AH26" s="163"/>
      <c r="AI26" s="136">
        <v>0.35</v>
      </c>
      <c r="AJ26" s="132"/>
    </row>
    <row r="27" spans="1:36" ht="93.75" customHeight="1" x14ac:dyDescent="0.3">
      <c r="A27" s="88">
        <v>5</v>
      </c>
      <c r="B27" s="88" t="s">
        <v>178</v>
      </c>
      <c r="C27" s="136">
        <v>0.33900000000000002</v>
      </c>
      <c r="D27" s="136">
        <v>0</v>
      </c>
      <c r="E27" s="136">
        <v>0.13200000000000001</v>
      </c>
      <c r="F27" s="136">
        <v>0.20699999999999999</v>
      </c>
      <c r="G27" s="136">
        <v>0</v>
      </c>
      <c r="H27" s="136">
        <v>0.28100000000000003</v>
      </c>
      <c r="I27" s="136">
        <v>0</v>
      </c>
      <c r="J27" s="136">
        <f>H27-K27</f>
        <v>0.10500000000000004</v>
      </c>
      <c r="K27" s="136">
        <v>0.17599999999999999</v>
      </c>
      <c r="L27" s="136">
        <v>0</v>
      </c>
      <c r="M27" s="136">
        <f>R27-C27</f>
        <v>-5.7999999999999996E-2</v>
      </c>
      <c r="N27" s="136">
        <f>S27-D27</f>
        <v>0</v>
      </c>
      <c r="O27" s="136">
        <f>T27-E27</f>
        <v>-2.6999999999999968E-2</v>
      </c>
      <c r="P27" s="136">
        <f>U27-F27</f>
        <v>-3.1E-2</v>
      </c>
      <c r="Q27" s="136">
        <f>V27-L27</f>
        <v>0</v>
      </c>
      <c r="R27" s="136">
        <v>0.28100000000000003</v>
      </c>
      <c r="S27" s="136">
        <v>0</v>
      </c>
      <c r="T27" s="136">
        <f>R27-U27</f>
        <v>0.10500000000000004</v>
      </c>
      <c r="U27" s="136">
        <v>0.17599999999999999</v>
      </c>
      <c r="V27" s="136">
        <v>0</v>
      </c>
      <c r="W27" s="148"/>
      <c r="X27" s="91"/>
      <c r="Y27" s="70"/>
      <c r="Z27" s="70"/>
      <c r="AA27" s="70"/>
      <c r="AB27" s="90"/>
      <c r="AC27" s="91"/>
      <c r="AD27" s="70"/>
      <c r="AE27" s="90">
        <v>2015</v>
      </c>
      <c r="AF27" s="167">
        <v>25</v>
      </c>
      <c r="AG27" s="166"/>
      <c r="AH27" s="164" t="s">
        <v>191</v>
      </c>
      <c r="AI27" s="136" t="s">
        <v>192</v>
      </c>
      <c r="AJ27" s="132"/>
    </row>
    <row r="28" spans="1:36" ht="60.75" customHeight="1" x14ac:dyDescent="0.3">
      <c r="A28" s="88">
        <v>6</v>
      </c>
      <c r="B28" s="88" t="s">
        <v>179</v>
      </c>
      <c r="C28" s="136">
        <v>4.5999999999999999E-2</v>
      </c>
      <c r="D28" s="136">
        <v>0</v>
      </c>
      <c r="E28" s="136">
        <v>4.4999999999999998E-2</v>
      </c>
      <c r="F28" s="136">
        <v>1E-3</v>
      </c>
      <c r="G28" s="136">
        <v>0</v>
      </c>
      <c r="H28" s="136">
        <v>4.5999999999999999E-2</v>
      </c>
      <c r="I28" s="136">
        <v>0</v>
      </c>
      <c r="J28" s="136">
        <f>H28-K28</f>
        <v>0.04</v>
      </c>
      <c r="K28" s="136">
        <v>6.0000000000000001E-3</v>
      </c>
      <c r="L28" s="136"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4.5999999999999999E-2</v>
      </c>
      <c r="S28" s="136">
        <v>0</v>
      </c>
      <c r="T28" s="136">
        <f>R28-U28</f>
        <v>0.04</v>
      </c>
      <c r="U28" s="136">
        <v>6.0000000000000001E-3</v>
      </c>
      <c r="V28" s="136">
        <v>0</v>
      </c>
      <c r="W28" s="148"/>
      <c r="X28" s="91"/>
      <c r="Y28" s="70"/>
      <c r="Z28" s="70"/>
      <c r="AA28" s="70"/>
      <c r="AB28" s="90"/>
      <c r="AC28" s="91"/>
      <c r="AD28" s="70"/>
      <c r="AE28" s="90">
        <v>2015</v>
      </c>
      <c r="AF28" s="167">
        <v>25</v>
      </c>
      <c r="AG28" s="166"/>
      <c r="AH28" s="164" t="s">
        <v>193</v>
      </c>
      <c r="AI28" s="136" t="s">
        <v>194</v>
      </c>
      <c r="AJ28" s="132"/>
    </row>
    <row r="29" spans="1:36" ht="42.75" customHeight="1" x14ac:dyDescent="0.25">
      <c r="A29" s="88"/>
      <c r="B29" s="87" t="s">
        <v>168</v>
      </c>
      <c r="C29" s="137">
        <f>C30+C31+C32</f>
        <v>5.4359999999999999</v>
      </c>
      <c r="D29" s="137">
        <f t="shared" ref="D29:Q29" si="5">D30+D31+D32</f>
        <v>3.5000000000000003E-2</v>
      </c>
      <c r="E29" s="137">
        <f t="shared" si="5"/>
        <v>1.361</v>
      </c>
      <c r="F29" s="137">
        <f t="shared" si="5"/>
        <v>3.8449999999999998</v>
      </c>
      <c r="G29" s="137">
        <f t="shared" si="5"/>
        <v>0.19500000000000001</v>
      </c>
      <c r="H29" s="137">
        <f t="shared" si="5"/>
        <v>5.2149999999999999</v>
      </c>
      <c r="I29" s="137">
        <f t="shared" si="5"/>
        <v>3.5000000000000003E-2</v>
      </c>
      <c r="J29" s="137">
        <f t="shared" si="5"/>
        <v>2.0099999999999998</v>
      </c>
      <c r="K29" s="137">
        <f t="shared" si="5"/>
        <v>3.0990000000000002</v>
      </c>
      <c r="L29" s="137">
        <f t="shared" si="5"/>
        <v>7.0999999999999994E-2</v>
      </c>
      <c r="M29" s="137">
        <f t="shared" si="5"/>
        <v>-0.22100000000000042</v>
      </c>
      <c r="N29" s="137">
        <f t="shared" si="5"/>
        <v>0</v>
      </c>
      <c r="O29" s="137">
        <f t="shared" si="5"/>
        <v>0.64900000000000002</v>
      </c>
      <c r="P29" s="137">
        <f t="shared" si="5"/>
        <v>-0.746</v>
      </c>
      <c r="Q29" s="137">
        <f t="shared" si="5"/>
        <v>-0.124</v>
      </c>
      <c r="R29" s="137">
        <f>R30+R31+R32</f>
        <v>5.2149999999999999</v>
      </c>
      <c r="S29" s="137">
        <f>S30+S31+S32</f>
        <v>3.5000000000000003E-2</v>
      </c>
      <c r="T29" s="137">
        <f>T30+T31+T32</f>
        <v>2.0099999999999998</v>
      </c>
      <c r="U29" s="137">
        <f>U30+U31+U32</f>
        <v>3.0990000000000002</v>
      </c>
      <c r="V29" s="137">
        <f>V30+V31+V32</f>
        <v>7.0999999999999994E-2</v>
      </c>
      <c r="W29" s="148"/>
      <c r="X29" s="91"/>
      <c r="Y29" s="70"/>
      <c r="Z29" s="70"/>
      <c r="AA29" s="70"/>
      <c r="AB29" s="90"/>
      <c r="AC29" s="91"/>
      <c r="AD29" s="70"/>
      <c r="AE29" s="94"/>
      <c r="AF29" s="168"/>
      <c r="AG29" s="93"/>
      <c r="AH29" s="93"/>
      <c r="AI29" s="92"/>
      <c r="AJ29" s="132"/>
    </row>
    <row r="30" spans="1:36" ht="72.75" customHeight="1" x14ac:dyDescent="0.25">
      <c r="A30" s="88">
        <v>7</v>
      </c>
      <c r="B30" s="88" t="s">
        <v>169</v>
      </c>
      <c r="C30" s="136">
        <v>1.22</v>
      </c>
      <c r="D30" s="136">
        <v>1.7000000000000001E-2</v>
      </c>
      <c r="E30" s="136">
        <v>0.17100000000000001</v>
      </c>
      <c r="F30" s="136">
        <v>0.94399999999999995</v>
      </c>
      <c r="G30" s="136">
        <v>8.7999999999999995E-2</v>
      </c>
      <c r="H30" s="136">
        <v>0.88600000000000001</v>
      </c>
      <c r="I30" s="136">
        <v>1.7000000000000001E-2</v>
      </c>
      <c r="J30" s="136">
        <v>0.45900000000000002</v>
      </c>
      <c r="K30" s="136">
        <v>0.41</v>
      </c>
      <c r="L30" s="136">
        <v>0</v>
      </c>
      <c r="M30" s="136">
        <f>R30-C30</f>
        <v>-0.33399999999999996</v>
      </c>
      <c r="N30" s="136">
        <f t="shared" ref="N30" si="6">S30-D30</f>
        <v>0</v>
      </c>
      <c r="O30" s="136">
        <f t="shared" ref="O30" si="7">T30-E30</f>
        <v>0.28800000000000003</v>
      </c>
      <c r="P30" s="136">
        <f t="shared" ref="P30" si="8">U30-F30</f>
        <v>-0.53400000000000003</v>
      </c>
      <c r="Q30" s="136">
        <f t="shared" ref="Q30" si="9">V30-G30</f>
        <v>-8.7999999999999995E-2</v>
      </c>
      <c r="R30" s="136">
        <v>0.88600000000000001</v>
      </c>
      <c r="S30" s="136">
        <v>1.7000000000000001E-2</v>
      </c>
      <c r="T30" s="136">
        <v>0.45900000000000002</v>
      </c>
      <c r="U30" s="136">
        <v>0.41</v>
      </c>
      <c r="V30" s="136">
        <v>0</v>
      </c>
      <c r="W30" s="169"/>
      <c r="X30" s="47"/>
      <c r="Y30" s="47"/>
      <c r="Z30" s="70"/>
      <c r="AA30" s="70"/>
      <c r="AB30" s="47"/>
      <c r="AC30" s="47"/>
      <c r="AD30" s="47"/>
      <c r="AE30" s="5"/>
      <c r="AF30" s="5"/>
      <c r="AG30" s="47"/>
      <c r="AH30" s="47"/>
      <c r="AI30" s="47"/>
      <c r="AJ30" s="48"/>
    </row>
    <row r="31" spans="1:36" ht="118.5" customHeight="1" x14ac:dyDescent="0.25">
      <c r="A31" s="88">
        <v>8</v>
      </c>
      <c r="B31" s="88" t="s">
        <v>170</v>
      </c>
      <c r="C31" s="136">
        <v>2.0190000000000001</v>
      </c>
      <c r="D31" s="136">
        <v>0</v>
      </c>
      <c r="E31" s="136">
        <v>1.0149999999999999</v>
      </c>
      <c r="F31" s="136">
        <v>1.004</v>
      </c>
      <c r="G31" s="136">
        <v>0</v>
      </c>
      <c r="H31" s="136">
        <v>2.2519999999999998</v>
      </c>
      <c r="I31" s="136">
        <v>0</v>
      </c>
      <c r="J31" s="136">
        <v>0.95799999999999996</v>
      </c>
      <c r="K31" s="136">
        <v>1.2230000000000001</v>
      </c>
      <c r="L31" s="136">
        <v>7.0999999999999994E-2</v>
      </c>
      <c r="M31" s="136">
        <f t="shared" ref="M31:M32" si="10">R31-C31</f>
        <v>0.23299999999999965</v>
      </c>
      <c r="N31" s="136">
        <f t="shared" ref="N31:N32" si="11">S31-D31</f>
        <v>0</v>
      </c>
      <c r="O31" s="136">
        <f t="shared" ref="O31:O32" si="12">T31-E31</f>
        <v>-5.699999999999994E-2</v>
      </c>
      <c r="P31" s="136">
        <f t="shared" ref="P31:P32" si="13">U31-F31</f>
        <v>0.21900000000000008</v>
      </c>
      <c r="Q31" s="136">
        <f t="shared" ref="Q31:Q32" si="14">V31-G31</f>
        <v>7.0999999999999994E-2</v>
      </c>
      <c r="R31" s="136">
        <v>2.2519999999999998</v>
      </c>
      <c r="S31" s="136">
        <v>0</v>
      </c>
      <c r="T31" s="136">
        <v>0.95799999999999996</v>
      </c>
      <c r="U31" s="136">
        <v>1.2230000000000001</v>
      </c>
      <c r="V31" s="136">
        <v>7.0999999999999994E-2</v>
      </c>
      <c r="W31" s="169"/>
      <c r="X31" s="47"/>
      <c r="Y31" s="47"/>
      <c r="Z31" s="47"/>
      <c r="AA31" s="47"/>
      <c r="AB31" s="47"/>
      <c r="AC31" s="47"/>
      <c r="AD31" s="47"/>
      <c r="AE31" s="5"/>
      <c r="AF31" s="5"/>
      <c r="AG31" s="47"/>
      <c r="AH31" s="47"/>
      <c r="AI31" s="47"/>
      <c r="AJ31" s="48"/>
    </row>
    <row r="32" spans="1:36" ht="96.75" customHeight="1" x14ac:dyDescent="0.25">
      <c r="A32" s="88">
        <v>9</v>
      </c>
      <c r="B32" s="88" t="s">
        <v>171</v>
      </c>
      <c r="C32" s="136">
        <v>2.1970000000000001</v>
      </c>
      <c r="D32" s="136">
        <v>1.7999999999999999E-2</v>
      </c>
      <c r="E32" s="136">
        <v>0.17499999999999999</v>
      </c>
      <c r="F32" s="136">
        <v>1.897</v>
      </c>
      <c r="G32" s="136">
        <v>0.107</v>
      </c>
      <c r="H32" s="136">
        <v>2.077</v>
      </c>
      <c r="I32" s="136">
        <v>1.7999999999999999E-2</v>
      </c>
      <c r="J32" s="136">
        <v>0.59299999999999997</v>
      </c>
      <c r="K32" s="136">
        <v>1.466</v>
      </c>
      <c r="L32" s="136">
        <v>0</v>
      </c>
      <c r="M32" s="136">
        <f t="shared" si="10"/>
        <v>-0.12000000000000011</v>
      </c>
      <c r="N32" s="136">
        <f t="shared" si="11"/>
        <v>0</v>
      </c>
      <c r="O32" s="136">
        <f t="shared" si="12"/>
        <v>0.41799999999999998</v>
      </c>
      <c r="P32" s="136">
        <f t="shared" si="13"/>
        <v>-0.43100000000000005</v>
      </c>
      <c r="Q32" s="136">
        <f t="shared" si="14"/>
        <v>-0.107</v>
      </c>
      <c r="R32" s="136">
        <v>2.077</v>
      </c>
      <c r="S32" s="136">
        <v>1.7999999999999999E-2</v>
      </c>
      <c r="T32" s="136">
        <v>0.59299999999999997</v>
      </c>
      <c r="U32" s="136">
        <v>1.466</v>
      </c>
      <c r="V32" s="136">
        <v>0</v>
      </c>
      <c r="W32" s="169"/>
      <c r="X32" s="47"/>
      <c r="Y32" s="47"/>
      <c r="Z32" s="47"/>
      <c r="AA32" s="90">
        <v>2015</v>
      </c>
      <c r="AB32" s="47"/>
      <c r="AC32" s="47"/>
      <c r="AD32" s="90">
        <v>0.46</v>
      </c>
      <c r="AE32" s="5"/>
      <c r="AF32" s="5"/>
      <c r="AG32" s="47"/>
      <c r="AH32" s="47"/>
      <c r="AI32" s="47"/>
      <c r="AJ32" s="48"/>
    </row>
    <row r="33" spans="1:36" ht="16.5" thickBot="1" x14ac:dyDescent="0.3">
      <c r="A33" s="28" t="s">
        <v>32</v>
      </c>
      <c r="B33" s="29"/>
      <c r="C33" s="29"/>
      <c r="D33" s="29"/>
      <c r="E33" s="29"/>
      <c r="F33" s="29"/>
      <c r="G33" s="29"/>
      <c r="H33" s="29"/>
      <c r="I33" s="49"/>
      <c r="J33" s="49"/>
      <c r="K33" s="49"/>
      <c r="L33" s="49"/>
      <c r="M33" s="49"/>
      <c r="N33" s="49"/>
      <c r="O33" s="49"/>
      <c r="P33" s="49"/>
      <c r="Q33" s="49"/>
      <c r="R33" s="23"/>
      <c r="S33" s="23"/>
      <c r="T33" s="23"/>
      <c r="U33" s="23"/>
      <c r="V33" s="49"/>
      <c r="W33" s="49"/>
      <c r="X33" s="49"/>
      <c r="Y33" s="49"/>
      <c r="Z33" s="49"/>
      <c r="AA33" s="49"/>
      <c r="AB33" s="49"/>
      <c r="AC33" s="49"/>
      <c r="AD33" s="49"/>
      <c r="AE33" s="23"/>
      <c r="AF33" s="23"/>
      <c r="AG33" s="49"/>
      <c r="AH33" s="49"/>
      <c r="AI33" s="49"/>
      <c r="AJ33" s="50"/>
    </row>
    <row r="34" spans="1:36" x14ac:dyDescent="0.25">
      <c r="A34" s="20"/>
      <c r="B34" s="6"/>
      <c r="C34" s="6"/>
      <c r="D34" s="6"/>
      <c r="E34" s="24"/>
      <c r="F34" s="24"/>
      <c r="G34" s="24"/>
      <c r="H34" s="24"/>
    </row>
    <row r="35" spans="1:36" ht="23.25" x14ac:dyDescent="0.35">
      <c r="B35" s="46"/>
      <c r="C35" s="46"/>
      <c r="D35" s="46"/>
      <c r="E35" s="46"/>
      <c r="F35" s="46"/>
      <c r="G35" s="46"/>
      <c r="H35" s="62"/>
    </row>
    <row r="36" spans="1:36" s="62" customFormat="1" ht="23.25" x14ac:dyDescent="0.35">
      <c r="A36" s="77"/>
      <c r="C36" s="62" t="s">
        <v>154</v>
      </c>
      <c r="E36" s="78"/>
      <c r="G36" s="78"/>
      <c r="H36" s="82"/>
      <c r="I36" s="78"/>
      <c r="K36" s="78"/>
      <c r="M36" s="78"/>
      <c r="N36" s="62" t="s">
        <v>155</v>
      </c>
    </row>
    <row r="37" spans="1:36" s="62" customFormat="1" ht="23.25" x14ac:dyDescent="0.35">
      <c r="A37" s="79"/>
      <c r="C37" s="80"/>
      <c r="E37" s="78"/>
      <c r="G37" s="81"/>
      <c r="I37" s="81"/>
      <c r="K37" s="78"/>
      <c r="M37" s="78"/>
    </row>
    <row r="38" spans="1:36" s="62" customFormat="1" ht="23.25" x14ac:dyDescent="0.35">
      <c r="D38" s="83"/>
      <c r="E38" s="78"/>
      <c r="G38" s="84"/>
      <c r="I38" s="84"/>
      <c r="J38" s="84"/>
      <c r="K38" s="84"/>
      <c r="M38" s="81"/>
      <c r="N38" s="81"/>
      <c r="O38" s="81"/>
      <c r="P38" s="81"/>
      <c r="Q38" s="81"/>
      <c r="R38" s="81"/>
      <c r="S38" s="81"/>
      <c r="T38" s="81"/>
      <c r="U38" s="82"/>
    </row>
    <row r="39" spans="1:36" s="62" customFormat="1" ht="23.25" x14ac:dyDescent="0.35">
      <c r="A39" s="85"/>
      <c r="D39" s="65"/>
      <c r="E39" s="78"/>
      <c r="G39" s="78"/>
      <c r="I39" s="86"/>
      <c r="K39" s="78"/>
      <c r="M39" s="78"/>
    </row>
    <row r="40" spans="1:36" s="62" customFormat="1" ht="23.25" x14ac:dyDescent="0.35">
      <c r="C40" s="62" t="s">
        <v>156</v>
      </c>
      <c r="E40" s="78"/>
      <c r="G40" s="78"/>
      <c r="H40" s="1"/>
      <c r="I40" s="78"/>
      <c r="K40" s="78"/>
      <c r="M40" s="78"/>
      <c r="N40" s="62" t="s">
        <v>157</v>
      </c>
    </row>
    <row r="41" spans="1:36" x14ac:dyDescent="0.25">
      <c r="A41" s="9"/>
    </row>
  </sheetData>
  <mergeCells count="15">
    <mergeCell ref="AE12:AJ12"/>
    <mergeCell ref="A6:AJ6"/>
    <mergeCell ref="A16:A17"/>
    <mergeCell ref="B16:B17"/>
    <mergeCell ref="AJ17:AJ18"/>
    <mergeCell ref="W16:AJ16"/>
    <mergeCell ref="W17:Z17"/>
    <mergeCell ref="C16:G17"/>
    <mergeCell ref="H16:L17"/>
    <mergeCell ref="A7:AJ7"/>
    <mergeCell ref="A8:AJ8"/>
    <mergeCell ref="M16:Q17"/>
    <mergeCell ref="R16:V17"/>
    <mergeCell ref="AA17:AD17"/>
    <mergeCell ref="AE17:AI17"/>
  </mergeCells>
  <pageMargins left="0.70866141732283472" right="0.70866141732283472" top="0.74803149606299213" bottom="0.74803149606299213" header="0.31496062992125984" footer="0.31496062992125984"/>
  <pageSetup paperSize="8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0"/>
  <sheetViews>
    <sheetView topLeftCell="A31" zoomScale="70" zoomScaleNormal="70" workbookViewId="0">
      <selection sqref="A1:M51"/>
    </sheetView>
  </sheetViews>
  <sheetFormatPr defaultRowHeight="15.75" x14ac:dyDescent="0.25"/>
  <cols>
    <col min="1" max="1" width="9" style="1"/>
    <col min="2" max="2" width="53.75" style="1" customWidth="1"/>
    <col min="3" max="3" width="9.5" style="1" customWidth="1"/>
    <col min="4" max="4" width="10.25" style="1" customWidth="1"/>
    <col min="5" max="5" width="9.375" style="1" customWidth="1"/>
    <col min="6" max="6" width="9.125" style="1" customWidth="1"/>
    <col min="7" max="7" width="8.625" style="1" customWidth="1"/>
    <col min="8" max="8" width="8.375" style="1" customWidth="1"/>
    <col min="9" max="9" width="9" style="1" customWidth="1"/>
    <col min="10" max="11" width="9.75" style="1" customWidth="1"/>
    <col min="12" max="12" width="10" style="1" customWidth="1"/>
    <col min="13" max="13" width="18.375" style="1" customWidth="1"/>
    <col min="14" max="16384" width="9" style="1"/>
  </cols>
  <sheetData>
    <row r="2" spans="1:21" x14ac:dyDescent="0.25">
      <c r="M2" s="2" t="s">
        <v>90</v>
      </c>
    </row>
    <row r="3" spans="1:21" x14ac:dyDescent="0.25">
      <c r="M3" s="2" t="s">
        <v>85</v>
      </c>
    </row>
    <row r="4" spans="1:21" x14ac:dyDescent="0.25">
      <c r="M4" s="2" t="s">
        <v>161</v>
      </c>
    </row>
    <row r="5" spans="1:21" x14ac:dyDescent="0.25">
      <c r="M5" s="2"/>
    </row>
    <row r="6" spans="1:21" ht="30" x14ac:dyDescent="0.4">
      <c r="A6" s="183" t="s">
        <v>158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</row>
    <row r="7" spans="1:21" ht="30" x14ac:dyDescent="0.4">
      <c r="A7" s="183" t="s">
        <v>197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</row>
    <row r="8" spans="1:21" ht="31.5" customHeight="1" x14ac:dyDescent="0.4">
      <c r="A8" s="183" t="s">
        <v>162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97"/>
      <c r="O8" s="197"/>
    </row>
    <row r="9" spans="1:21" ht="26.25" x14ac:dyDescent="0.4">
      <c r="E9" s="9"/>
      <c r="F9" s="9"/>
      <c r="H9" s="9"/>
      <c r="I9" s="9"/>
      <c r="M9" s="61" t="s">
        <v>86</v>
      </c>
      <c r="R9" s="9"/>
      <c r="S9" s="9"/>
      <c r="T9" s="9"/>
      <c r="U9" s="9"/>
    </row>
    <row r="10" spans="1:21" ht="26.25" x14ac:dyDescent="0.4">
      <c r="E10" s="9"/>
      <c r="F10" s="9"/>
      <c r="H10" s="9"/>
      <c r="I10" s="9"/>
      <c r="M10" s="61" t="s">
        <v>153</v>
      </c>
      <c r="R10" s="9"/>
      <c r="S10" s="9"/>
      <c r="T10" s="9"/>
      <c r="U10" s="9"/>
    </row>
    <row r="11" spans="1:21" x14ac:dyDescent="0.25">
      <c r="E11" s="9"/>
      <c r="F11" s="9"/>
      <c r="H11" s="9"/>
      <c r="I11" s="9"/>
      <c r="M11" s="2"/>
      <c r="R11" s="9"/>
      <c r="S11" s="9"/>
      <c r="T11" s="9"/>
      <c r="U11" s="9"/>
    </row>
    <row r="12" spans="1:21" ht="26.25" customHeight="1" x14ac:dyDescent="0.25">
      <c r="E12" s="9"/>
      <c r="F12" s="201" t="s">
        <v>165</v>
      </c>
      <c r="G12" s="201"/>
      <c r="H12" s="201"/>
      <c r="I12" s="201"/>
      <c r="J12" s="201"/>
      <c r="K12" s="201"/>
      <c r="L12" s="201"/>
      <c r="M12" s="201"/>
      <c r="R12" s="9"/>
      <c r="S12" s="9"/>
      <c r="T12" s="9"/>
      <c r="U12" s="9"/>
    </row>
    <row r="13" spans="1:21" ht="26.25" x14ac:dyDescent="0.4">
      <c r="E13" s="9"/>
      <c r="F13" s="9"/>
      <c r="H13" s="9"/>
      <c r="I13" s="9"/>
      <c r="M13" s="61" t="s">
        <v>204</v>
      </c>
      <c r="R13" s="9"/>
      <c r="S13" s="9"/>
      <c r="T13" s="9"/>
      <c r="U13" s="9"/>
    </row>
    <row r="14" spans="1:21" ht="23.25" x14ac:dyDescent="0.35">
      <c r="E14" s="9"/>
      <c r="F14" s="9"/>
      <c r="H14" s="9"/>
      <c r="I14" s="9"/>
      <c r="M14" s="64" t="s">
        <v>87</v>
      </c>
      <c r="R14" s="9"/>
      <c r="S14" s="9"/>
      <c r="T14" s="9"/>
      <c r="U14" s="9"/>
    </row>
    <row r="15" spans="1:21" ht="16.5" thickBot="1" x14ac:dyDescent="0.3">
      <c r="A15" s="8"/>
      <c r="M15" s="2"/>
      <c r="N15" s="11"/>
      <c r="O15" s="11"/>
    </row>
    <row r="16" spans="1:21" ht="54" customHeight="1" x14ac:dyDescent="0.25">
      <c r="A16" s="185" t="s">
        <v>9</v>
      </c>
      <c r="B16" s="175" t="s">
        <v>10</v>
      </c>
      <c r="C16" s="175" t="s">
        <v>88</v>
      </c>
      <c r="D16" s="175"/>
      <c r="E16" s="175"/>
      <c r="F16" s="175"/>
      <c r="G16" s="175"/>
      <c r="H16" s="175"/>
      <c r="I16" s="175"/>
      <c r="J16" s="175"/>
      <c r="K16" s="175"/>
      <c r="L16" s="175"/>
      <c r="M16" s="176" t="s">
        <v>11</v>
      </c>
    </row>
    <row r="17" spans="1:15" ht="22.5" x14ac:dyDescent="0.25">
      <c r="A17" s="186"/>
      <c r="B17" s="174"/>
      <c r="C17" s="174" t="s">
        <v>12</v>
      </c>
      <c r="D17" s="174"/>
      <c r="E17" s="174" t="s">
        <v>13</v>
      </c>
      <c r="F17" s="174"/>
      <c r="G17" s="174" t="s">
        <v>14</v>
      </c>
      <c r="H17" s="174"/>
      <c r="I17" s="174" t="s">
        <v>15</v>
      </c>
      <c r="J17" s="174"/>
      <c r="K17" s="174" t="s">
        <v>16</v>
      </c>
      <c r="L17" s="174"/>
      <c r="M17" s="189"/>
    </row>
    <row r="18" spans="1:15" ht="45.75" thickBot="1" x14ac:dyDescent="0.3">
      <c r="A18" s="198"/>
      <c r="B18" s="199"/>
      <c r="C18" s="96" t="s">
        <v>57</v>
      </c>
      <c r="D18" s="96" t="s">
        <v>67</v>
      </c>
      <c r="E18" s="96" t="s">
        <v>17</v>
      </c>
      <c r="F18" s="96" t="s">
        <v>18</v>
      </c>
      <c r="G18" s="96" t="s">
        <v>17</v>
      </c>
      <c r="H18" s="96" t="s">
        <v>18</v>
      </c>
      <c r="I18" s="96" t="s">
        <v>17</v>
      </c>
      <c r="J18" s="96" t="s">
        <v>18</v>
      </c>
      <c r="K18" s="96" t="s">
        <v>17</v>
      </c>
      <c r="L18" s="96" t="s">
        <v>18</v>
      </c>
      <c r="M18" s="200"/>
    </row>
    <row r="19" spans="1:15" ht="23.25" x14ac:dyDescent="0.25">
      <c r="A19" s="97">
        <v>1</v>
      </c>
      <c r="B19" s="98" t="s">
        <v>20</v>
      </c>
      <c r="C19" s="99">
        <v>8.2050000000000001</v>
      </c>
      <c r="D19" s="124">
        <f>F19+H19+J19+L19</f>
        <v>8.2279999999999998</v>
      </c>
      <c r="E19" s="99">
        <v>2.0510000000000002</v>
      </c>
      <c r="F19" s="124">
        <v>0</v>
      </c>
      <c r="G19" s="124">
        <v>2.0510000000000002</v>
      </c>
      <c r="H19" s="124">
        <v>2.8359999999999999</v>
      </c>
      <c r="I19" s="124">
        <v>2.0510000000000002</v>
      </c>
      <c r="J19" s="124">
        <v>2.173</v>
      </c>
      <c r="K19" s="124">
        <v>2.052</v>
      </c>
      <c r="L19" s="124">
        <v>3.2189999999999999</v>
      </c>
      <c r="M19" s="101"/>
      <c r="N19" s="4"/>
      <c r="O19" s="4"/>
    </row>
    <row r="20" spans="1:15" ht="46.5" x14ac:dyDescent="0.35">
      <c r="A20" s="102" t="s">
        <v>1</v>
      </c>
      <c r="B20" s="72" t="s">
        <v>21</v>
      </c>
      <c r="C20" s="76">
        <v>8.2050000000000001</v>
      </c>
      <c r="D20" s="170">
        <f>F20+H20+J20+L20</f>
        <v>8.2279999999999998</v>
      </c>
      <c r="E20" s="76">
        <v>2.0510000000000002</v>
      </c>
      <c r="F20" s="76">
        <v>0</v>
      </c>
      <c r="G20" s="76">
        <v>2.0510000000000002</v>
      </c>
      <c r="H20" s="76">
        <v>2.8359999999999999</v>
      </c>
      <c r="I20" s="76">
        <v>2.0510000000000002</v>
      </c>
      <c r="J20" s="76">
        <v>2.173</v>
      </c>
      <c r="K20" s="76">
        <v>2.052</v>
      </c>
      <c r="L20" s="76">
        <v>3.2189999999999999</v>
      </c>
      <c r="M20" s="103"/>
    </row>
    <row r="21" spans="1:15" ht="46.5" x14ac:dyDescent="0.35">
      <c r="A21" s="102" t="s">
        <v>22</v>
      </c>
      <c r="B21" s="72" t="s">
        <v>39</v>
      </c>
      <c r="C21" s="76">
        <v>8.2050000000000001</v>
      </c>
      <c r="D21" s="170">
        <f t="shared" ref="D21" si="0">F21+H21+J21+L21</f>
        <v>8.2279999999999998</v>
      </c>
      <c r="E21" s="76">
        <v>2.0510000000000002</v>
      </c>
      <c r="F21" s="76">
        <v>0</v>
      </c>
      <c r="G21" s="76">
        <v>2.0510000000000002</v>
      </c>
      <c r="H21" s="76">
        <v>2.8359999999999999</v>
      </c>
      <c r="I21" s="76">
        <v>2.0510000000000002</v>
      </c>
      <c r="J21" s="76">
        <v>2.173</v>
      </c>
      <c r="K21" s="76">
        <v>2.052</v>
      </c>
      <c r="L21" s="76">
        <v>3.2189999999999999</v>
      </c>
      <c r="M21" s="103"/>
    </row>
    <row r="22" spans="1:15" ht="38.25" customHeight="1" x14ac:dyDescent="0.35">
      <c r="A22" s="102" t="s">
        <v>33</v>
      </c>
      <c r="B22" s="72" t="s">
        <v>40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103"/>
    </row>
    <row r="23" spans="1:15" ht="72" customHeight="1" x14ac:dyDescent="0.35">
      <c r="A23" s="102" t="s">
        <v>36</v>
      </c>
      <c r="B23" s="72" t="s">
        <v>50</v>
      </c>
      <c r="C23" s="69"/>
      <c r="D23" s="69"/>
      <c r="E23" s="69"/>
      <c r="F23" s="69"/>
      <c r="G23" s="69"/>
      <c r="H23" s="69"/>
      <c r="I23" s="69"/>
      <c r="J23" s="69"/>
      <c r="K23" s="70"/>
      <c r="L23" s="70"/>
      <c r="M23" s="103"/>
    </row>
    <row r="24" spans="1:15" ht="45.75" customHeight="1" x14ac:dyDescent="0.35">
      <c r="A24" s="102" t="s">
        <v>37</v>
      </c>
      <c r="B24" s="72" t="s">
        <v>51</v>
      </c>
      <c r="C24" s="69"/>
      <c r="D24" s="69"/>
      <c r="E24" s="69"/>
      <c r="F24" s="69"/>
      <c r="G24" s="69"/>
      <c r="H24" s="69"/>
      <c r="I24" s="69"/>
      <c r="J24" s="69"/>
      <c r="K24" s="70"/>
      <c r="L24" s="70"/>
      <c r="M24" s="103"/>
    </row>
    <row r="25" spans="1:15" ht="54.75" customHeight="1" x14ac:dyDescent="0.35">
      <c r="A25" s="102" t="s">
        <v>38</v>
      </c>
      <c r="B25" s="72" t="s">
        <v>52</v>
      </c>
      <c r="C25" s="72"/>
      <c r="D25" s="72"/>
      <c r="E25" s="72"/>
      <c r="F25" s="72"/>
      <c r="G25" s="72"/>
      <c r="H25" s="72"/>
      <c r="I25" s="72"/>
      <c r="J25" s="72"/>
      <c r="K25" s="70"/>
      <c r="L25" s="70"/>
      <c r="M25" s="103"/>
    </row>
    <row r="26" spans="1:15" ht="23.25" x14ac:dyDescent="0.35">
      <c r="A26" s="102" t="s">
        <v>108</v>
      </c>
      <c r="B26" s="72" t="s">
        <v>94</v>
      </c>
      <c r="C26" s="72"/>
      <c r="D26" s="72"/>
      <c r="E26" s="72"/>
      <c r="F26" s="72"/>
      <c r="G26" s="72"/>
      <c r="H26" s="72"/>
      <c r="I26" s="72"/>
      <c r="J26" s="72"/>
      <c r="K26" s="70"/>
      <c r="L26" s="70"/>
      <c r="M26" s="103"/>
    </row>
    <row r="27" spans="1:15" ht="23.25" x14ac:dyDescent="0.35">
      <c r="A27" s="102" t="s">
        <v>2</v>
      </c>
      <c r="B27" s="72" t="s">
        <v>23</v>
      </c>
      <c r="C27" s="72"/>
      <c r="D27" s="72"/>
      <c r="E27" s="72"/>
      <c r="F27" s="72"/>
      <c r="G27" s="72"/>
      <c r="H27" s="72"/>
      <c r="I27" s="72"/>
      <c r="J27" s="72"/>
      <c r="K27" s="70"/>
      <c r="L27" s="70"/>
      <c r="M27" s="103"/>
    </row>
    <row r="28" spans="1:15" ht="23.25" x14ac:dyDescent="0.35">
      <c r="A28" s="102" t="s">
        <v>95</v>
      </c>
      <c r="B28" s="72" t="s">
        <v>98</v>
      </c>
      <c r="C28" s="72"/>
      <c r="D28" s="72"/>
      <c r="E28" s="72"/>
      <c r="F28" s="72"/>
      <c r="G28" s="72"/>
      <c r="H28" s="72"/>
      <c r="I28" s="72"/>
      <c r="J28" s="72"/>
      <c r="K28" s="70"/>
      <c r="L28" s="70"/>
      <c r="M28" s="103"/>
    </row>
    <row r="29" spans="1:15" ht="23.25" x14ac:dyDescent="0.35">
      <c r="A29" s="102" t="s">
        <v>96</v>
      </c>
      <c r="B29" s="72" t="s">
        <v>99</v>
      </c>
      <c r="C29" s="72"/>
      <c r="D29" s="72"/>
      <c r="E29" s="72"/>
      <c r="F29" s="72"/>
      <c r="G29" s="72"/>
      <c r="H29" s="72"/>
      <c r="I29" s="72"/>
      <c r="J29" s="72"/>
      <c r="K29" s="70"/>
      <c r="L29" s="70"/>
      <c r="M29" s="103"/>
    </row>
    <row r="30" spans="1:15" ht="46.5" x14ac:dyDescent="0.35">
      <c r="A30" s="102" t="s">
        <v>97</v>
      </c>
      <c r="B30" s="72" t="s">
        <v>100</v>
      </c>
      <c r="C30" s="72"/>
      <c r="D30" s="72"/>
      <c r="E30" s="72"/>
      <c r="F30" s="72"/>
      <c r="G30" s="72"/>
      <c r="H30" s="72"/>
      <c r="I30" s="72"/>
      <c r="J30" s="72"/>
      <c r="K30" s="70"/>
      <c r="L30" s="70"/>
      <c r="M30" s="103"/>
    </row>
    <row r="31" spans="1:15" ht="23.25" x14ac:dyDescent="0.35">
      <c r="A31" s="102" t="s">
        <v>8</v>
      </c>
      <c r="B31" s="72" t="s">
        <v>24</v>
      </c>
      <c r="C31" s="72"/>
      <c r="D31" s="72"/>
      <c r="E31" s="72"/>
      <c r="F31" s="72"/>
      <c r="G31" s="72"/>
      <c r="H31" s="72"/>
      <c r="I31" s="72"/>
      <c r="J31" s="72"/>
      <c r="K31" s="70"/>
      <c r="L31" s="70"/>
      <c r="M31" s="103"/>
    </row>
    <row r="32" spans="1:15" ht="36" customHeight="1" x14ac:dyDescent="0.35">
      <c r="A32" s="102" t="s">
        <v>25</v>
      </c>
      <c r="B32" s="72" t="s">
        <v>26</v>
      </c>
      <c r="C32" s="72"/>
      <c r="D32" s="72"/>
      <c r="E32" s="72"/>
      <c r="F32" s="72"/>
      <c r="G32" s="72"/>
      <c r="H32" s="72"/>
      <c r="I32" s="72"/>
      <c r="J32" s="72"/>
      <c r="K32" s="70"/>
      <c r="L32" s="70"/>
      <c r="M32" s="103"/>
    </row>
    <row r="33" spans="1:13" ht="30.75" customHeight="1" x14ac:dyDescent="0.35">
      <c r="A33" s="102" t="s">
        <v>27</v>
      </c>
      <c r="B33" s="72" t="s">
        <v>53</v>
      </c>
      <c r="C33" s="72"/>
      <c r="D33" s="72"/>
      <c r="E33" s="72"/>
      <c r="F33" s="72"/>
      <c r="G33" s="72"/>
      <c r="H33" s="72"/>
      <c r="I33" s="72"/>
      <c r="J33" s="72"/>
      <c r="K33" s="70"/>
      <c r="L33" s="70"/>
      <c r="M33" s="103"/>
    </row>
    <row r="34" spans="1:13" ht="47.25" thickBot="1" x14ac:dyDescent="0.4">
      <c r="A34" s="104" t="s">
        <v>70</v>
      </c>
      <c r="B34" s="105" t="s">
        <v>104</v>
      </c>
      <c r="C34" s="105"/>
      <c r="D34" s="105"/>
      <c r="E34" s="105"/>
      <c r="F34" s="105"/>
      <c r="G34" s="105"/>
      <c r="H34" s="105"/>
      <c r="I34" s="105"/>
      <c r="J34" s="105"/>
      <c r="K34" s="73"/>
      <c r="L34" s="73"/>
      <c r="M34" s="106"/>
    </row>
    <row r="35" spans="1:13" ht="23.25" x14ac:dyDescent="0.35">
      <c r="A35" s="107" t="s">
        <v>3</v>
      </c>
      <c r="B35" s="98" t="s">
        <v>54</v>
      </c>
      <c r="C35" s="98"/>
      <c r="D35" s="98"/>
      <c r="E35" s="98"/>
      <c r="F35" s="98"/>
      <c r="G35" s="98"/>
      <c r="H35" s="98"/>
      <c r="I35" s="98"/>
      <c r="J35" s="98"/>
      <c r="K35" s="100"/>
      <c r="L35" s="100"/>
      <c r="M35" s="108"/>
    </row>
    <row r="36" spans="1:13" ht="23.25" x14ac:dyDescent="0.35">
      <c r="A36" s="102" t="s">
        <v>4</v>
      </c>
      <c r="B36" s="72" t="s">
        <v>58</v>
      </c>
      <c r="C36" s="72"/>
      <c r="D36" s="72"/>
      <c r="E36" s="72"/>
      <c r="F36" s="72"/>
      <c r="G36" s="72"/>
      <c r="H36" s="72"/>
      <c r="I36" s="72"/>
      <c r="J36" s="72"/>
      <c r="K36" s="70"/>
      <c r="L36" s="70"/>
      <c r="M36" s="103"/>
    </row>
    <row r="37" spans="1:13" ht="23.25" x14ac:dyDescent="0.35">
      <c r="A37" s="102" t="s">
        <v>5</v>
      </c>
      <c r="B37" s="72" t="s">
        <v>55</v>
      </c>
      <c r="C37" s="72"/>
      <c r="D37" s="72"/>
      <c r="E37" s="72"/>
      <c r="F37" s="72"/>
      <c r="G37" s="72"/>
      <c r="H37" s="72"/>
      <c r="I37" s="72"/>
      <c r="J37" s="72"/>
      <c r="K37" s="70"/>
      <c r="L37" s="70"/>
      <c r="M37" s="103"/>
    </row>
    <row r="38" spans="1:13" ht="21.75" customHeight="1" x14ac:dyDescent="0.35">
      <c r="A38" s="109" t="s">
        <v>6</v>
      </c>
      <c r="B38" s="72" t="s">
        <v>56</v>
      </c>
      <c r="C38" s="110"/>
      <c r="D38" s="110"/>
      <c r="E38" s="110"/>
      <c r="F38" s="110"/>
      <c r="G38" s="111"/>
      <c r="H38" s="111"/>
      <c r="I38" s="111"/>
      <c r="J38" s="111"/>
      <c r="K38" s="111"/>
      <c r="L38" s="111"/>
      <c r="M38" s="67"/>
    </row>
    <row r="39" spans="1:13" ht="23.25" x14ac:dyDescent="0.35">
      <c r="A39" s="109" t="s">
        <v>7</v>
      </c>
      <c r="B39" s="72" t="s">
        <v>28</v>
      </c>
      <c r="C39" s="110"/>
      <c r="D39" s="110"/>
      <c r="E39" s="110"/>
      <c r="F39" s="110"/>
      <c r="G39" s="111"/>
      <c r="H39" s="111"/>
      <c r="I39" s="111"/>
      <c r="J39" s="111"/>
      <c r="K39" s="111"/>
      <c r="L39" s="111"/>
      <c r="M39" s="67"/>
    </row>
    <row r="40" spans="1:13" ht="23.25" x14ac:dyDescent="0.35">
      <c r="A40" s="102" t="s">
        <v>41</v>
      </c>
      <c r="B40" s="72" t="s">
        <v>35</v>
      </c>
      <c r="C40" s="110"/>
      <c r="D40" s="110"/>
      <c r="E40" s="110"/>
      <c r="F40" s="110"/>
      <c r="G40" s="111"/>
      <c r="H40" s="111"/>
      <c r="I40" s="111"/>
      <c r="J40" s="111"/>
      <c r="K40" s="111"/>
      <c r="L40" s="111"/>
      <c r="M40" s="67"/>
    </row>
    <row r="41" spans="1:13" ht="23.25" x14ac:dyDescent="0.35">
      <c r="A41" s="102" t="s">
        <v>49</v>
      </c>
      <c r="B41" s="72" t="s">
        <v>102</v>
      </c>
      <c r="C41" s="110"/>
      <c r="D41" s="110"/>
      <c r="E41" s="110"/>
      <c r="F41" s="110"/>
      <c r="G41" s="111"/>
      <c r="H41" s="111"/>
      <c r="I41" s="111"/>
      <c r="J41" s="111"/>
      <c r="K41" s="111"/>
      <c r="L41" s="111"/>
      <c r="M41" s="67"/>
    </row>
    <row r="42" spans="1:13" ht="24" thickBot="1" x14ac:dyDescent="0.4">
      <c r="A42" s="104" t="s">
        <v>101</v>
      </c>
      <c r="B42" s="105" t="s">
        <v>29</v>
      </c>
      <c r="C42" s="112"/>
      <c r="D42" s="112"/>
      <c r="E42" s="112"/>
      <c r="F42" s="112"/>
      <c r="G42" s="113"/>
      <c r="H42" s="113"/>
      <c r="I42" s="113"/>
      <c r="J42" s="113"/>
      <c r="K42" s="113"/>
      <c r="L42" s="113"/>
      <c r="M42" s="114"/>
    </row>
    <row r="43" spans="1:13" ht="23.25" customHeight="1" x14ac:dyDescent="0.35">
      <c r="A43" s="115"/>
      <c r="B43" s="116" t="s">
        <v>19</v>
      </c>
      <c r="C43" s="99">
        <v>8.2050000000000001</v>
      </c>
      <c r="D43" s="124">
        <f>F43+H43+J43+L43</f>
        <v>8.2279999999999998</v>
      </c>
      <c r="E43" s="99">
        <v>2.0510000000000002</v>
      </c>
      <c r="F43" s="124">
        <v>0</v>
      </c>
      <c r="G43" s="124">
        <v>2.0510000000000002</v>
      </c>
      <c r="H43" s="124">
        <v>2.8359999999999999</v>
      </c>
      <c r="I43" s="124">
        <v>2.0510000000000002</v>
      </c>
      <c r="J43" s="124">
        <v>2.173</v>
      </c>
      <c r="K43" s="124">
        <v>2.052</v>
      </c>
      <c r="L43" s="124">
        <v>3.2189999999999999</v>
      </c>
      <c r="M43" s="117"/>
    </row>
    <row r="44" spans="1:13" ht="23.25" x14ac:dyDescent="0.35">
      <c r="A44" s="118"/>
      <c r="B44" s="72" t="s">
        <v>91</v>
      </c>
      <c r="C44" s="110"/>
      <c r="D44" s="110"/>
      <c r="E44" s="110"/>
      <c r="F44" s="110"/>
      <c r="G44" s="111"/>
      <c r="H44" s="111"/>
      <c r="I44" s="111"/>
      <c r="J44" s="111"/>
      <c r="K44" s="111"/>
      <c r="L44" s="111"/>
      <c r="M44" s="67"/>
    </row>
    <row r="45" spans="1:13" ht="23.25" x14ac:dyDescent="0.35">
      <c r="A45" s="118"/>
      <c r="B45" s="119" t="s">
        <v>92</v>
      </c>
      <c r="C45" s="110"/>
      <c r="D45" s="110"/>
      <c r="E45" s="110"/>
      <c r="F45" s="110"/>
      <c r="G45" s="111"/>
      <c r="H45" s="111"/>
      <c r="I45" s="111"/>
      <c r="J45" s="111"/>
      <c r="K45" s="111"/>
      <c r="L45" s="111"/>
      <c r="M45" s="67"/>
    </row>
    <row r="46" spans="1:13" ht="24" thickBot="1" x14ac:dyDescent="0.4">
      <c r="A46" s="120"/>
      <c r="B46" s="121" t="s">
        <v>93</v>
      </c>
      <c r="C46" s="112"/>
      <c r="D46" s="112"/>
      <c r="E46" s="112"/>
      <c r="F46" s="112"/>
      <c r="G46" s="113"/>
      <c r="H46" s="113"/>
      <c r="I46" s="113"/>
      <c r="J46" s="113"/>
      <c r="K46" s="113"/>
      <c r="L46" s="113"/>
      <c r="M46" s="114"/>
    </row>
    <row r="47" spans="1:13" x14ac:dyDescent="0.25">
      <c r="A47" s="7"/>
      <c r="B47" s="53"/>
      <c r="C47" s="24"/>
      <c r="D47" s="24"/>
      <c r="E47" s="24"/>
      <c r="F47" s="24"/>
      <c r="G47" s="6"/>
      <c r="H47" s="6"/>
      <c r="I47" s="6"/>
      <c r="J47" s="6"/>
      <c r="K47" s="6"/>
      <c r="L47" s="6"/>
      <c r="M47" s="6"/>
    </row>
    <row r="48" spans="1:13" x14ac:dyDescent="0.25">
      <c r="A48" s="7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5" ht="23.25" x14ac:dyDescent="0.35">
      <c r="A49" s="24"/>
      <c r="B49" s="62" t="s">
        <v>154</v>
      </c>
      <c r="C49" s="62"/>
      <c r="D49" s="78"/>
      <c r="E49" s="62"/>
      <c r="F49" s="78"/>
      <c r="G49" s="62"/>
      <c r="H49" s="78"/>
      <c r="I49" s="62"/>
      <c r="J49" s="62" t="s">
        <v>155</v>
      </c>
      <c r="K49" s="62"/>
      <c r="L49" s="78"/>
      <c r="N49" s="62"/>
      <c r="O49" s="6"/>
    </row>
    <row r="50" spans="1:15" ht="23.25" x14ac:dyDescent="0.35">
      <c r="B50" s="80"/>
      <c r="C50" s="62"/>
      <c r="D50" s="78"/>
      <c r="E50" s="62"/>
      <c r="F50" s="81"/>
      <c r="G50" s="82"/>
      <c r="H50" s="81"/>
      <c r="I50" s="62"/>
      <c r="J50" s="78"/>
      <c r="K50" s="62"/>
      <c r="L50" s="78"/>
      <c r="M50" s="62"/>
      <c r="N50" s="62"/>
    </row>
    <row r="51" spans="1:15" ht="23.25" x14ac:dyDescent="0.35">
      <c r="B51" s="62" t="s">
        <v>156</v>
      </c>
      <c r="C51" s="62"/>
      <c r="D51" s="78"/>
      <c r="E51" s="62"/>
      <c r="F51" s="78"/>
      <c r="G51" s="62"/>
      <c r="H51" s="78"/>
      <c r="I51" s="62"/>
      <c r="J51" s="62" t="s">
        <v>157</v>
      </c>
      <c r="K51" s="62"/>
      <c r="L51" s="78"/>
      <c r="N51" s="62"/>
    </row>
    <row r="52" spans="1:15" x14ac:dyDescent="0.25"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1:15" x14ac:dyDescent="0.25">
      <c r="C53" s="20"/>
      <c r="D53" s="20"/>
      <c r="E53" s="20"/>
      <c r="F53" s="20"/>
      <c r="G53" s="20"/>
      <c r="H53" s="20"/>
      <c r="I53" s="20"/>
      <c r="J53" s="20"/>
      <c r="K53" s="20"/>
      <c r="L53" s="20"/>
    </row>
    <row r="54" spans="1:15" x14ac:dyDescent="0.25"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1:15" x14ac:dyDescent="0.25"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1:15" x14ac:dyDescent="0.25">
      <c r="C56" s="20"/>
      <c r="D56" s="20"/>
      <c r="E56" s="20"/>
      <c r="F56" s="20"/>
      <c r="G56" s="20"/>
      <c r="H56" s="20"/>
      <c r="I56" s="20"/>
      <c r="J56" s="20"/>
      <c r="K56" s="20"/>
      <c r="L56" s="20"/>
    </row>
    <row r="57" spans="1:15" x14ac:dyDescent="0.25"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1:15" x14ac:dyDescent="0.25"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5" x14ac:dyDescent="0.25"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1:15" x14ac:dyDescent="0.25"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1:15" x14ac:dyDescent="0.25">
      <c r="C61" s="27"/>
      <c r="D61" s="27"/>
      <c r="E61" s="27"/>
      <c r="F61" s="27"/>
      <c r="G61" s="27"/>
      <c r="H61" s="27"/>
      <c r="I61" s="27"/>
      <c r="J61" s="27"/>
      <c r="K61" s="27"/>
      <c r="L61" s="27"/>
    </row>
    <row r="63" spans="1:15" x14ac:dyDescent="0.25">
      <c r="F63" s="27"/>
      <c r="G63" s="27"/>
      <c r="H63" s="27"/>
      <c r="I63" s="27"/>
      <c r="J63" s="27"/>
      <c r="K63" s="27"/>
      <c r="L63" s="27"/>
    </row>
    <row r="64" spans="1:15" x14ac:dyDescent="0.25">
      <c r="H64" s="20"/>
      <c r="I64" s="20"/>
      <c r="J64" s="20"/>
      <c r="K64" s="20"/>
      <c r="L64" s="20"/>
    </row>
    <row r="65" spans="3:12" x14ac:dyDescent="0.25">
      <c r="C65" s="20"/>
      <c r="D65" s="20"/>
      <c r="E65" s="20"/>
      <c r="F65" s="20"/>
      <c r="G65" s="20"/>
      <c r="H65" s="20"/>
      <c r="I65" s="20"/>
      <c r="J65" s="20"/>
      <c r="K65" s="20"/>
      <c r="L65" s="20"/>
    </row>
    <row r="66" spans="3:12" x14ac:dyDescent="0.25">
      <c r="C66" s="20"/>
      <c r="D66" s="20"/>
      <c r="E66" s="20"/>
      <c r="F66" s="20"/>
      <c r="G66" s="20"/>
      <c r="H66" s="20"/>
      <c r="I66" s="20"/>
      <c r="J66" s="20"/>
      <c r="K66" s="20"/>
      <c r="L66" s="20"/>
    </row>
    <row r="68" spans="3:12" x14ac:dyDescent="0.25">
      <c r="F68" s="14"/>
      <c r="G68" s="14"/>
      <c r="H68" s="14"/>
    </row>
    <row r="69" spans="3:12" x14ac:dyDescent="0.25">
      <c r="C69" s="16"/>
      <c r="F69" s="17"/>
      <c r="H69" s="15"/>
      <c r="I69" s="15"/>
      <c r="J69" s="15"/>
      <c r="L69" s="22"/>
    </row>
    <row r="70" spans="3:12" x14ac:dyDescent="0.25">
      <c r="C70" s="8"/>
      <c r="H70" s="8"/>
    </row>
  </sheetData>
  <mergeCells count="14">
    <mergeCell ref="A6:M6"/>
    <mergeCell ref="A7:M7"/>
    <mergeCell ref="F12:M12"/>
    <mergeCell ref="I17:J17"/>
    <mergeCell ref="K17:L17"/>
    <mergeCell ref="A8:M8"/>
    <mergeCell ref="N8:O8"/>
    <mergeCell ref="A16:A18"/>
    <mergeCell ref="B16:B18"/>
    <mergeCell ref="C16:L16"/>
    <mergeCell ref="M16:M18"/>
    <mergeCell ref="C17:D17"/>
    <mergeCell ref="E17:F17"/>
    <mergeCell ref="G17:H1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opLeftCell="A13" zoomScale="70" zoomScaleNormal="70" workbookViewId="0">
      <selection sqref="A1:V37"/>
    </sheetView>
  </sheetViews>
  <sheetFormatPr defaultRowHeight="15.75" x14ac:dyDescent="0.25"/>
  <cols>
    <col min="1" max="1" width="7.25" style="1" customWidth="1"/>
    <col min="2" max="2" width="34" style="1" customWidth="1"/>
    <col min="3" max="3" width="8" style="1" customWidth="1"/>
    <col min="4" max="4" width="7.25" style="1" customWidth="1"/>
    <col min="5" max="5" width="8" style="1" customWidth="1"/>
    <col min="6" max="6" width="7.875" style="1" customWidth="1"/>
    <col min="7" max="7" width="8" style="1" customWidth="1"/>
    <col min="8" max="9" width="7.25" style="1" customWidth="1"/>
    <col min="10" max="10" width="8.375" style="1" customWidth="1"/>
    <col min="11" max="11" width="7.875" style="1" customWidth="1"/>
    <col min="12" max="12" width="8.25" style="1" customWidth="1"/>
    <col min="13" max="13" width="7.875" style="1" customWidth="1"/>
    <col min="14" max="14" width="7.25" style="1" customWidth="1"/>
    <col min="15" max="15" width="7.375" style="1" customWidth="1"/>
    <col min="16" max="16" width="7.75" style="1" customWidth="1"/>
    <col min="17" max="17" width="8" style="1" customWidth="1"/>
    <col min="18" max="18" width="8.125" style="1" customWidth="1"/>
    <col min="19" max="20" width="8" style="1" customWidth="1"/>
    <col min="21" max="21" width="8.875" style="1" customWidth="1"/>
    <col min="22" max="22" width="10.25" style="1" customWidth="1"/>
    <col min="23" max="16384" width="9" style="1"/>
  </cols>
  <sheetData>
    <row r="1" spans="1:23" x14ac:dyDescent="0.25">
      <c r="M1" s="2"/>
      <c r="V1" s="2"/>
    </row>
    <row r="2" spans="1:23" x14ac:dyDescent="0.25">
      <c r="M2" s="2"/>
      <c r="V2" s="2" t="s">
        <v>120</v>
      </c>
    </row>
    <row r="3" spans="1:23" x14ac:dyDescent="0.25">
      <c r="M3" s="2"/>
      <c r="V3" s="2" t="s">
        <v>85</v>
      </c>
    </row>
    <row r="4" spans="1:23" x14ac:dyDescent="0.25">
      <c r="M4" s="2"/>
      <c r="V4" s="2" t="s">
        <v>89</v>
      </c>
    </row>
    <row r="5" spans="1:23" x14ac:dyDescent="0.25">
      <c r="M5" s="2"/>
      <c r="V5" s="2"/>
    </row>
    <row r="6" spans="1:23" ht="31.5" customHeight="1" x14ac:dyDescent="0.25">
      <c r="A6" s="207" t="s">
        <v>198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</row>
    <row r="7" spans="1:23" x14ac:dyDescent="0.25">
      <c r="N7" s="51"/>
      <c r="O7" s="51"/>
      <c r="P7" s="51"/>
      <c r="Q7" s="51"/>
      <c r="V7" s="2" t="s">
        <v>86</v>
      </c>
    </row>
    <row r="8" spans="1:23" x14ac:dyDescent="0.25">
      <c r="N8" s="51"/>
      <c r="O8" s="51"/>
      <c r="P8" s="51"/>
      <c r="Q8" s="51"/>
      <c r="V8" s="2" t="s">
        <v>153</v>
      </c>
    </row>
    <row r="9" spans="1:23" x14ac:dyDescent="0.25">
      <c r="N9" s="51"/>
      <c r="O9" s="51"/>
      <c r="P9" s="51"/>
      <c r="Q9" s="51"/>
      <c r="W9" s="2"/>
    </row>
    <row r="10" spans="1:23" ht="18.75" customHeight="1" x14ac:dyDescent="0.25">
      <c r="N10" s="51"/>
      <c r="O10" s="51"/>
      <c r="P10" s="51"/>
      <c r="Q10" s="51"/>
      <c r="S10" s="220" t="s">
        <v>203</v>
      </c>
      <c r="T10" s="220"/>
      <c r="U10" s="220"/>
      <c r="V10" s="220"/>
      <c r="W10" s="173"/>
    </row>
    <row r="11" spans="1:23" x14ac:dyDescent="0.25">
      <c r="A11" s="8"/>
      <c r="N11" s="51"/>
      <c r="O11" s="51"/>
      <c r="P11" s="51"/>
      <c r="Q11" s="51"/>
      <c r="V11" s="2" t="s">
        <v>204</v>
      </c>
    </row>
    <row r="12" spans="1:23" x14ac:dyDescent="0.25">
      <c r="A12" s="8"/>
      <c r="N12" s="51"/>
      <c r="O12" s="51"/>
      <c r="P12" s="51"/>
      <c r="Q12" s="51"/>
      <c r="V12" s="2" t="s">
        <v>87</v>
      </c>
    </row>
    <row r="13" spans="1:23" ht="16.5" thickBot="1" x14ac:dyDescent="0.3"/>
    <row r="14" spans="1:23" ht="15.75" customHeight="1" x14ac:dyDescent="0.25">
      <c r="A14" s="209" t="s">
        <v>0</v>
      </c>
      <c r="B14" s="209" t="s">
        <v>42</v>
      </c>
      <c r="C14" s="212" t="s">
        <v>34</v>
      </c>
      <c r="D14" s="213"/>
      <c r="E14" s="213"/>
      <c r="F14" s="213"/>
      <c r="G14" s="213"/>
      <c r="H14" s="213"/>
      <c r="I14" s="213"/>
      <c r="J14" s="213"/>
      <c r="K14" s="213"/>
      <c r="L14" s="214"/>
      <c r="M14" s="212" t="s">
        <v>59</v>
      </c>
      <c r="N14" s="213"/>
      <c r="O14" s="213"/>
      <c r="P14" s="213"/>
      <c r="Q14" s="213"/>
      <c r="R14" s="213"/>
      <c r="S14" s="213"/>
      <c r="T14" s="213"/>
      <c r="U14" s="213"/>
      <c r="V14" s="214"/>
    </row>
    <row r="15" spans="1:23" ht="15.75" customHeight="1" x14ac:dyDescent="0.25">
      <c r="A15" s="210"/>
      <c r="B15" s="210"/>
      <c r="C15" s="215" t="s">
        <v>57</v>
      </c>
      <c r="D15" s="216"/>
      <c r="E15" s="216"/>
      <c r="F15" s="216"/>
      <c r="G15" s="217"/>
      <c r="H15" s="218" t="s">
        <v>18</v>
      </c>
      <c r="I15" s="216"/>
      <c r="J15" s="216"/>
      <c r="K15" s="216"/>
      <c r="L15" s="219"/>
      <c r="M15" s="215" t="s">
        <v>57</v>
      </c>
      <c r="N15" s="216"/>
      <c r="O15" s="216"/>
      <c r="P15" s="216"/>
      <c r="Q15" s="217"/>
      <c r="R15" s="218" t="s">
        <v>18</v>
      </c>
      <c r="S15" s="216"/>
      <c r="T15" s="216"/>
      <c r="U15" s="216"/>
      <c r="V15" s="219"/>
    </row>
    <row r="16" spans="1:23" ht="15.75" customHeight="1" x14ac:dyDescent="0.25">
      <c r="A16" s="210"/>
      <c r="B16" s="210"/>
      <c r="C16" s="205" t="s">
        <v>43</v>
      </c>
      <c r="D16" s="203"/>
      <c r="E16" s="203"/>
      <c r="F16" s="203"/>
      <c r="G16" s="206"/>
      <c r="H16" s="202" t="s">
        <v>43</v>
      </c>
      <c r="I16" s="203"/>
      <c r="J16" s="203"/>
      <c r="K16" s="203"/>
      <c r="L16" s="204"/>
      <c r="M16" s="205" t="s">
        <v>43</v>
      </c>
      <c r="N16" s="203"/>
      <c r="O16" s="203"/>
      <c r="P16" s="203"/>
      <c r="Q16" s="206"/>
      <c r="R16" s="202" t="s">
        <v>43</v>
      </c>
      <c r="S16" s="203"/>
      <c r="T16" s="203"/>
      <c r="U16" s="203"/>
      <c r="V16" s="204"/>
    </row>
    <row r="17" spans="1:22" ht="15.6" customHeight="1" thickBot="1" x14ac:dyDescent="0.3">
      <c r="A17" s="211"/>
      <c r="B17" s="211"/>
      <c r="C17" s="40" t="s">
        <v>44</v>
      </c>
      <c r="D17" s="31" t="s">
        <v>45</v>
      </c>
      <c r="E17" s="31" t="s">
        <v>46</v>
      </c>
      <c r="F17" s="31" t="s">
        <v>47</v>
      </c>
      <c r="G17" s="31" t="s">
        <v>173</v>
      </c>
      <c r="H17" s="31" t="s">
        <v>44</v>
      </c>
      <c r="I17" s="31" t="s">
        <v>45</v>
      </c>
      <c r="J17" s="31" t="s">
        <v>46</v>
      </c>
      <c r="K17" s="31" t="s">
        <v>47</v>
      </c>
      <c r="L17" s="32" t="s">
        <v>173</v>
      </c>
      <c r="M17" s="41" t="s">
        <v>44</v>
      </c>
      <c r="N17" s="31" t="s">
        <v>45</v>
      </c>
      <c r="O17" s="31" t="s">
        <v>46</v>
      </c>
      <c r="P17" s="31" t="s">
        <v>47</v>
      </c>
      <c r="Q17" s="31" t="s">
        <v>173</v>
      </c>
      <c r="R17" s="31" t="s">
        <v>44</v>
      </c>
      <c r="S17" s="31" t="s">
        <v>45</v>
      </c>
      <c r="T17" s="31" t="s">
        <v>46</v>
      </c>
      <c r="U17" s="31" t="s">
        <v>47</v>
      </c>
      <c r="V17" s="32" t="s">
        <v>173</v>
      </c>
    </row>
    <row r="18" spans="1:22" x14ac:dyDescent="0.25">
      <c r="A18" s="37">
        <v>1</v>
      </c>
      <c r="B18" s="37">
        <v>2</v>
      </c>
      <c r="C18" s="34">
        <v>3</v>
      </c>
      <c r="D18" s="35">
        <v>4</v>
      </c>
      <c r="E18" s="35">
        <v>5</v>
      </c>
      <c r="F18" s="35">
        <v>6</v>
      </c>
      <c r="G18" s="35">
        <v>7</v>
      </c>
      <c r="H18" s="36">
        <v>8</v>
      </c>
      <c r="I18" s="36">
        <v>9</v>
      </c>
      <c r="J18" s="36">
        <v>10</v>
      </c>
      <c r="K18" s="36">
        <v>11</v>
      </c>
      <c r="L18" s="38">
        <v>12</v>
      </c>
      <c r="M18" s="34">
        <v>13</v>
      </c>
      <c r="N18" s="35">
        <v>14</v>
      </c>
      <c r="O18" s="35">
        <v>15</v>
      </c>
      <c r="P18" s="35">
        <v>16</v>
      </c>
      <c r="Q18" s="35">
        <v>17</v>
      </c>
      <c r="R18" s="36">
        <v>18</v>
      </c>
      <c r="S18" s="36">
        <v>19</v>
      </c>
      <c r="T18" s="36">
        <v>20</v>
      </c>
      <c r="U18" s="36">
        <v>21</v>
      </c>
      <c r="V18" s="38">
        <v>22</v>
      </c>
    </row>
    <row r="19" spans="1:22" ht="16.5" thickBot="1" x14ac:dyDescent="0.3">
      <c r="A19" s="25"/>
      <c r="B19" s="26"/>
      <c r="C19" s="125"/>
      <c r="D19" s="126"/>
      <c r="E19" s="126"/>
      <c r="F19" s="126"/>
      <c r="G19" s="126"/>
      <c r="H19" s="126"/>
      <c r="I19" s="126"/>
      <c r="J19" s="126"/>
      <c r="K19" s="126"/>
      <c r="L19" s="127"/>
      <c r="M19" s="125"/>
      <c r="N19" s="126"/>
      <c r="O19" s="126"/>
      <c r="P19" s="126"/>
      <c r="Q19" s="128"/>
      <c r="R19" s="128"/>
      <c r="S19" s="128"/>
      <c r="T19" s="128"/>
      <c r="U19" s="128"/>
      <c r="V19" s="129"/>
    </row>
    <row r="20" spans="1:22" ht="30" customHeight="1" x14ac:dyDescent="0.25">
      <c r="A20" s="19">
        <v>1</v>
      </c>
      <c r="B20" s="52" t="s">
        <v>65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47"/>
    </row>
    <row r="21" spans="1:22" ht="34.5" customHeight="1" x14ac:dyDescent="0.25">
      <c r="A21" s="39"/>
      <c r="B21" s="52" t="s">
        <v>64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47"/>
    </row>
    <row r="22" spans="1:22" ht="18.75" x14ac:dyDescent="0.25">
      <c r="A22" s="3"/>
      <c r="B22" s="154" t="s">
        <v>163</v>
      </c>
      <c r="C22" s="130"/>
      <c r="D22" s="30">
        <v>3.54</v>
      </c>
      <c r="E22" s="130"/>
      <c r="F22" s="130"/>
      <c r="G22" s="30">
        <v>3.54</v>
      </c>
      <c r="H22" s="130"/>
      <c r="I22" s="30">
        <v>3.54</v>
      </c>
      <c r="J22" s="130"/>
      <c r="K22" s="130"/>
      <c r="L22" s="30">
        <v>3.54</v>
      </c>
      <c r="M22" s="130"/>
      <c r="N22" s="130"/>
      <c r="O22" s="130"/>
      <c r="P22" s="130"/>
      <c r="Q22" s="130"/>
      <c r="R22" s="130"/>
      <c r="S22" s="130"/>
      <c r="T22" s="130"/>
      <c r="U22" s="130"/>
      <c r="V22" s="47"/>
    </row>
    <row r="23" spans="1:22" ht="35.450000000000003" customHeight="1" x14ac:dyDescent="0.25">
      <c r="A23" s="10">
        <v>1</v>
      </c>
      <c r="B23" s="3" t="s">
        <v>175</v>
      </c>
      <c r="C23" s="130"/>
      <c r="D23" s="130">
        <v>1.74</v>
      </c>
      <c r="E23" s="130"/>
      <c r="F23" s="130"/>
      <c r="G23" s="130">
        <v>1.74</v>
      </c>
      <c r="H23" s="130"/>
      <c r="I23" s="130">
        <v>1.74</v>
      </c>
      <c r="J23" s="130"/>
      <c r="K23" s="130"/>
      <c r="L23" s="130">
        <v>1.74</v>
      </c>
      <c r="M23" s="130"/>
      <c r="N23" s="130"/>
      <c r="O23" s="130"/>
      <c r="P23" s="130"/>
      <c r="Q23" s="130"/>
      <c r="R23" s="130"/>
      <c r="S23" s="130"/>
      <c r="T23" s="130"/>
      <c r="U23" s="130"/>
      <c r="V23" s="47"/>
    </row>
    <row r="24" spans="1:22" ht="47.25" x14ac:dyDescent="0.25">
      <c r="A24" s="10">
        <v>2</v>
      </c>
      <c r="B24" s="3" t="s">
        <v>176</v>
      </c>
      <c r="C24" s="130"/>
      <c r="D24" s="130">
        <v>0.9</v>
      </c>
      <c r="E24" s="130"/>
      <c r="F24" s="130"/>
      <c r="G24" s="130">
        <v>0.9</v>
      </c>
      <c r="H24" s="130"/>
      <c r="I24" s="130">
        <v>0.9</v>
      </c>
      <c r="J24" s="130"/>
      <c r="K24" s="130"/>
      <c r="L24" s="130">
        <v>0.9</v>
      </c>
      <c r="M24" s="130"/>
      <c r="N24" s="130"/>
      <c r="O24" s="130"/>
      <c r="P24" s="130"/>
      <c r="Q24" s="130"/>
      <c r="R24" s="130"/>
      <c r="S24" s="130"/>
      <c r="T24" s="130"/>
      <c r="U24" s="130"/>
      <c r="V24" s="47"/>
    </row>
    <row r="25" spans="1:22" ht="47.25" x14ac:dyDescent="0.25">
      <c r="A25" s="10">
        <v>3</v>
      </c>
      <c r="B25" s="3" t="s">
        <v>177</v>
      </c>
      <c r="C25" s="130"/>
      <c r="D25" s="130">
        <v>0.9</v>
      </c>
      <c r="E25" s="130"/>
      <c r="F25" s="130"/>
      <c r="G25" s="130">
        <v>0.9</v>
      </c>
      <c r="H25" s="130"/>
      <c r="I25" s="130">
        <v>0.9</v>
      </c>
      <c r="J25" s="130"/>
      <c r="K25" s="130"/>
      <c r="L25" s="130">
        <v>0.9</v>
      </c>
      <c r="M25" s="130"/>
      <c r="N25" s="130"/>
      <c r="O25" s="130"/>
      <c r="P25" s="130"/>
      <c r="Q25" s="130"/>
      <c r="R25" s="130"/>
      <c r="S25" s="130"/>
      <c r="T25" s="130"/>
      <c r="U25" s="130"/>
      <c r="V25" s="47"/>
    </row>
    <row r="26" spans="1:22" ht="35.25" customHeight="1" x14ac:dyDescent="0.25">
      <c r="A26" s="10">
        <v>4</v>
      </c>
      <c r="B26" s="3" t="s">
        <v>172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47"/>
    </row>
    <row r="27" spans="1:22" ht="18.75" x14ac:dyDescent="0.25">
      <c r="A27" s="10"/>
      <c r="B27" s="154" t="s">
        <v>164</v>
      </c>
      <c r="C27" s="139"/>
      <c r="D27" s="139"/>
      <c r="E27" s="139"/>
      <c r="F27" s="139"/>
      <c r="G27" s="138" t="s">
        <v>180</v>
      </c>
      <c r="H27" s="139"/>
      <c r="I27" s="139"/>
      <c r="J27" s="139"/>
      <c r="K27" s="139"/>
      <c r="L27" s="139"/>
      <c r="M27" s="130"/>
      <c r="N27" s="130"/>
      <c r="O27" s="130"/>
      <c r="P27" s="130"/>
      <c r="Q27" s="130"/>
      <c r="R27" s="130"/>
      <c r="S27" s="130"/>
      <c r="T27" s="130"/>
      <c r="U27" s="130"/>
      <c r="V27" s="47"/>
    </row>
    <row r="28" spans="1:22" ht="63" x14ac:dyDescent="0.25">
      <c r="A28" s="10">
        <v>5</v>
      </c>
      <c r="B28" s="3" t="s">
        <v>178</v>
      </c>
      <c r="C28" s="130"/>
      <c r="D28" s="130">
        <v>0.21</v>
      </c>
      <c r="E28" s="130"/>
      <c r="F28" s="130"/>
      <c r="G28" s="130">
        <v>0.21</v>
      </c>
      <c r="H28" s="130"/>
      <c r="I28" s="130">
        <v>0.21</v>
      </c>
      <c r="J28" s="130"/>
      <c r="K28" s="130"/>
      <c r="L28" s="130">
        <v>0.21</v>
      </c>
      <c r="M28" s="130"/>
      <c r="N28" s="130"/>
      <c r="O28" s="130"/>
      <c r="P28" s="130"/>
      <c r="Q28" s="130"/>
      <c r="R28" s="130"/>
      <c r="S28" s="130"/>
      <c r="T28" s="130"/>
      <c r="U28" s="130"/>
      <c r="V28" s="47"/>
    </row>
    <row r="29" spans="1:22" ht="47.25" x14ac:dyDescent="0.25">
      <c r="A29" s="10">
        <v>6</v>
      </c>
      <c r="B29" s="3" t="s">
        <v>179</v>
      </c>
      <c r="C29" s="130"/>
      <c r="D29" s="130">
        <v>0.14000000000000001</v>
      </c>
      <c r="E29" s="130"/>
      <c r="F29" s="130"/>
      <c r="G29" s="130">
        <v>0.14000000000000001</v>
      </c>
      <c r="H29" s="130"/>
      <c r="I29" s="130">
        <v>0.14000000000000001</v>
      </c>
      <c r="J29" s="130"/>
      <c r="K29" s="130"/>
      <c r="L29" s="130">
        <v>0.14000000000000001</v>
      </c>
      <c r="M29" s="130"/>
      <c r="N29" s="130"/>
      <c r="O29" s="130"/>
      <c r="P29" s="130"/>
      <c r="Q29" s="130"/>
      <c r="R29" s="130"/>
      <c r="S29" s="130"/>
      <c r="T29" s="130"/>
      <c r="U29" s="130"/>
      <c r="V29" s="47"/>
    </row>
    <row r="30" spans="1:22" ht="18.75" x14ac:dyDescent="0.25">
      <c r="A30" s="10"/>
      <c r="B30" s="154" t="s">
        <v>168</v>
      </c>
      <c r="C30" s="130"/>
      <c r="D30" s="130"/>
      <c r="E30" s="130"/>
      <c r="F30" s="130"/>
      <c r="G30" s="138" t="s">
        <v>174</v>
      </c>
      <c r="H30" s="130"/>
      <c r="I30" s="130"/>
      <c r="J30" s="130"/>
      <c r="K30" s="130"/>
      <c r="L30" s="138" t="s">
        <v>174</v>
      </c>
      <c r="M30" s="130"/>
      <c r="N30" s="130"/>
      <c r="O30" s="130"/>
      <c r="P30" s="130"/>
      <c r="Q30" s="130"/>
      <c r="R30" s="130"/>
      <c r="S30" s="130"/>
      <c r="T30" s="130"/>
      <c r="U30" s="130"/>
      <c r="V30" s="47"/>
    </row>
    <row r="31" spans="1:22" ht="31.5" x14ac:dyDescent="0.25">
      <c r="A31" s="10">
        <v>7</v>
      </c>
      <c r="B31" s="3" t="s">
        <v>169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30"/>
      <c r="N31" s="130"/>
      <c r="O31" s="130"/>
      <c r="P31" s="130"/>
      <c r="Q31" s="130"/>
      <c r="R31" s="130"/>
      <c r="S31" s="130"/>
      <c r="T31" s="130"/>
      <c r="U31" s="130"/>
      <c r="V31" s="47"/>
    </row>
    <row r="32" spans="1:22" ht="78.75" x14ac:dyDescent="0.25">
      <c r="A32" s="10">
        <v>8</v>
      </c>
      <c r="B32" s="3" t="s">
        <v>170</v>
      </c>
      <c r="C32" s="130"/>
      <c r="D32" s="130"/>
      <c r="E32" s="130"/>
      <c r="F32" s="130"/>
      <c r="G32" s="138"/>
      <c r="H32" s="130"/>
      <c r="I32" s="130"/>
      <c r="J32" s="130"/>
      <c r="K32" s="130"/>
      <c r="L32" s="138"/>
      <c r="M32" s="130"/>
      <c r="N32" s="130"/>
      <c r="O32" s="130"/>
      <c r="P32" s="130"/>
      <c r="Q32" s="130"/>
      <c r="R32" s="130"/>
      <c r="S32" s="130"/>
      <c r="T32" s="130"/>
      <c r="U32" s="130"/>
      <c r="V32" s="47"/>
    </row>
    <row r="33" spans="1:22" ht="63" x14ac:dyDescent="0.25">
      <c r="A33" s="10">
        <v>9</v>
      </c>
      <c r="B33" s="3" t="s">
        <v>171</v>
      </c>
      <c r="C33" s="130"/>
      <c r="D33" s="130"/>
      <c r="E33" s="140"/>
      <c r="F33" s="140">
        <v>0.46</v>
      </c>
      <c r="G33" s="140" t="s">
        <v>174</v>
      </c>
      <c r="H33" s="130"/>
      <c r="I33" s="130"/>
      <c r="J33" s="130"/>
      <c r="K33" s="140">
        <v>0.46</v>
      </c>
      <c r="L33" s="140" t="s">
        <v>174</v>
      </c>
      <c r="M33" s="130"/>
      <c r="N33" s="130"/>
      <c r="O33" s="130"/>
      <c r="P33" s="130"/>
      <c r="Q33" s="130"/>
      <c r="R33" s="130"/>
      <c r="S33" s="130"/>
      <c r="T33" s="130"/>
      <c r="U33" s="130"/>
      <c r="V33" s="47"/>
    </row>
    <row r="34" spans="1:22" x14ac:dyDescent="0.25">
      <c r="A34" s="21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6"/>
    </row>
    <row r="35" spans="1:22" x14ac:dyDescent="0.25">
      <c r="A35" s="7"/>
      <c r="C35" s="1" t="s">
        <v>154</v>
      </c>
      <c r="E35" s="60"/>
      <c r="G35" s="60"/>
      <c r="I35" s="60"/>
      <c r="K35" s="60"/>
      <c r="M35" s="60"/>
      <c r="N35" s="1" t="s">
        <v>155</v>
      </c>
    </row>
    <row r="36" spans="1:22" x14ac:dyDescent="0.25">
      <c r="A36" s="9"/>
      <c r="D36" s="8"/>
      <c r="E36" s="60"/>
      <c r="G36" s="60"/>
      <c r="I36" s="59"/>
      <c r="K36" s="60"/>
      <c r="M36" s="60"/>
    </row>
    <row r="37" spans="1:22" x14ac:dyDescent="0.25">
      <c r="C37" s="1" t="s">
        <v>156</v>
      </c>
      <c r="E37" s="60"/>
      <c r="G37" s="60"/>
      <c r="I37" s="60"/>
      <c r="K37" s="60"/>
      <c r="M37" s="60"/>
      <c r="N37" s="1" t="s">
        <v>157</v>
      </c>
    </row>
    <row r="38" spans="1:22" x14ac:dyDescent="0.25">
      <c r="M38" s="6"/>
      <c r="N38" s="6"/>
      <c r="O38" s="6"/>
      <c r="P38" s="6"/>
    </row>
    <row r="39" spans="1:22" x14ac:dyDescent="0.25">
      <c r="A39" s="12"/>
    </row>
    <row r="41" spans="1:22" x14ac:dyDescent="0.25">
      <c r="A41" s="9"/>
    </row>
  </sheetData>
  <mergeCells count="14">
    <mergeCell ref="H16:L16"/>
    <mergeCell ref="M16:Q16"/>
    <mergeCell ref="R16:V16"/>
    <mergeCell ref="A6:V6"/>
    <mergeCell ref="A14:A17"/>
    <mergeCell ref="B14:B17"/>
    <mergeCell ref="C14:L14"/>
    <mergeCell ref="M14:V14"/>
    <mergeCell ref="C15:G15"/>
    <mergeCell ref="H15:L15"/>
    <mergeCell ref="M15:Q15"/>
    <mergeCell ref="R15:V15"/>
    <mergeCell ref="C16:G16"/>
    <mergeCell ref="S10:V10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zoomScale="50" zoomScaleNormal="50" workbookViewId="0">
      <selection sqref="A1:N37"/>
    </sheetView>
  </sheetViews>
  <sheetFormatPr defaultRowHeight="15.75" x14ac:dyDescent="0.25"/>
  <cols>
    <col min="1" max="1" width="5.75" style="1" customWidth="1"/>
    <col min="2" max="2" width="51.875" style="9" customWidth="1"/>
    <col min="3" max="3" width="14.75" style="9" customWidth="1"/>
    <col min="4" max="4" width="16.125" style="9" customWidth="1"/>
    <col min="5" max="5" width="15" style="9" customWidth="1"/>
    <col min="6" max="6" width="14" style="9" customWidth="1"/>
    <col min="7" max="7" width="17" style="9" customWidth="1"/>
    <col min="8" max="8" width="15.375" style="9" customWidth="1"/>
    <col min="9" max="9" width="37.25" style="9" customWidth="1"/>
    <col min="10" max="14" width="7.875" style="9" customWidth="1"/>
    <col min="15" max="15" width="9" style="9"/>
    <col min="16" max="16384" width="9" style="1"/>
  </cols>
  <sheetData>
    <row r="1" spans="1:32" x14ac:dyDescent="0.25">
      <c r="A1" s="9"/>
      <c r="B1" s="55"/>
      <c r="C1" s="55"/>
      <c r="D1" s="55"/>
      <c r="E1" s="55"/>
      <c r="F1" s="55"/>
      <c r="G1" s="55"/>
      <c r="H1" s="55"/>
      <c r="I1" s="55"/>
      <c r="N1" s="54" t="s">
        <v>145</v>
      </c>
    </row>
    <row r="2" spans="1:32" x14ac:dyDescent="0.25">
      <c r="A2" s="9"/>
      <c r="B2" s="55"/>
      <c r="C2" s="55"/>
      <c r="D2" s="55"/>
      <c r="E2" s="55"/>
      <c r="F2" s="55"/>
      <c r="G2" s="55"/>
      <c r="H2" s="55"/>
      <c r="I2" s="55"/>
      <c r="N2" s="54" t="s">
        <v>85</v>
      </c>
    </row>
    <row r="3" spans="1:32" x14ac:dyDescent="0.25">
      <c r="A3" s="9"/>
      <c r="B3" s="55"/>
      <c r="C3" s="55"/>
      <c r="D3" s="55"/>
      <c r="E3" s="55"/>
      <c r="F3" s="55"/>
      <c r="G3" s="55"/>
      <c r="H3" s="55"/>
      <c r="I3" s="55"/>
      <c r="N3" s="54" t="s">
        <v>161</v>
      </c>
    </row>
    <row r="4" spans="1:32" x14ac:dyDescent="0.25">
      <c r="A4" s="9"/>
      <c r="B4" s="55"/>
      <c r="C4" s="55"/>
      <c r="D4" s="55"/>
      <c r="E4" s="55"/>
      <c r="F4" s="55"/>
      <c r="G4" s="55"/>
      <c r="H4" s="55"/>
      <c r="I4" s="55"/>
      <c r="N4" s="54"/>
    </row>
    <row r="5" spans="1:32" ht="30" x14ac:dyDescent="0.4">
      <c r="A5" s="183" t="s">
        <v>158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spans="1:32" ht="31.5" customHeight="1" x14ac:dyDescent="0.4">
      <c r="A6" s="183" t="s">
        <v>199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32" x14ac:dyDescent="0.25">
      <c r="A7" s="9"/>
      <c r="B7" s="55"/>
      <c r="C7" s="55"/>
      <c r="D7" s="55"/>
      <c r="E7" s="55"/>
      <c r="F7" s="55"/>
      <c r="G7" s="55"/>
      <c r="H7" s="55"/>
      <c r="I7" s="55"/>
    </row>
    <row r="8" spans="1:32" ht="26.25" x14ac:dyDescent="0.4">
      <c r="B8" s="1"/>
      <c r="C8" s="1"/>
      <c r="D8" s="1"/>
      <c r="H8" s="1"/>
      <c r="K8" s="1"/>
      <c r="M8" s="1"/>
      <c r="N8" s="61" t="s">
        <v>86</v>
      </c>
      <c r="O8" s="1"/>
      <c r="R8" s="9"/>
      <c r="S8" s="9"/>
      <c r="T8" s="9"/>
      <c r="U8" s="9"/>
    </row>
    <row r="9" spans="1:32" ht="26.25" x14ac:dyDescent="0.4">
      <c r="B9" s="1"/>
      <c r="C9" s="1"/>
      <c r="D9" s="1"/>
      <c r="H9" s="1"/>
      <c r="K9" s="1"/>
      <c r="L9" s="1"/>
      <c r="M9" s="1"/>
      <c r="N9" s="61" t="s">
        <v>153</v>
      </c>
      <c r="O9" s="1"/>
      <c r="R9" s="9"/>
      <c r="S9" s="9"/>
      <c r="T9" s="9"/>
      <c r="U9" s="9"/>
    </row>
    <row r="10" spans="1:32" x14ac:dyDescent="0.25">
      <c r="B10" s="1"/>
      <c r="C10" s="1"/>
      <c r="D10" s="1"/>
      <c r="H10" s="1"/>
      <c r="K10" s="1"/>
      <c r="L10" s="1"/>
      <c r="M10" s="1"/>
      <c r="N10" s="2"/>
      <c r="O10" s="1"/>
      <c r="R10" s="9"/>
      <c r="S10" s="9"/>
      <c r="T10" s="9"/>
      <c r="U10" s="9"/>
    </row>
    <row r="11" spans="1:32" ht="26.25" customHeight="1" x14ac:dyDescent="0.25">
      <c r="B11" s="1"/>
      <c r="C11" s="1"/>
      <c r="D11" s="1"/>
      <c r="H11" s="201" t="s">
        <v>165</v>
      </c>
      <c r="I11" s="201"/>
      <c r="J11" s="201"/>
      <c r="K11" s="201"/>
      <c r="L11" s="201"/>
      <c r="M11" s="201"/>
      <c r="N11" s="201"/>
      <c r="O11" s="1"/>
      <c r="R11" s="9"/>
      <c r="S11" s="9"/>
      <c r="T11" s="9"/>
      <c r="U11" s="9"/>
    </row>
    <row r="12" spans="1:32" ht="26.25" x14ac:dyDescent="0.4">
      <c r="B12" s="1"/>
      <c r="C12" s="1"/>
      <c r="D12" s="1"/>
      <c r="H12" s="1"/>
      <c r="K12" s="1"/>
      <c r="L12" s="1"/>
      <c r="N12" s="61" t="s">
        <v>204</v>
      </c>
      <c r="O12" s="1"/>
      <c r="R12" s="9"/>
      <c r="S12" s="9"/>
      <c r="T12" s="9"/>
      <c r="U12" s="9"/>
    </row>
    <row r="13" spans="1:32" ht="23.25" x14ac:dyDescent="0.35">
      <c r="B13" s="1"/>
      <c r="C13" s="1"/>
      <c r="D13" s="1"/>
      <c r="H13" s="1"/>
      <c r="K13" s="1"/>
      <c r="L13" s="1"/>
      <c r="M13" s="1"/>
      <c r="N13" s="64" t="s">
        <v>87</v>
      </c>
      <c r="O13" s="1"/>
      <c r="R13" s="9"/>
      <c r="S13" s="9"/>
      <c r="T13" s="9"/>
      <c r="U13" s="9"/>
    </row>
    <row r="14" spans="1:32" x14ac:dyDescent="0.25">
      <c r="B14" s="1"/>
      <c r="C14" s="1"/>
      <c r="D14" s="1"/>
      <c r="H14" s="1"/>
      <c r="I14" s="1"/>
      <c r="J14" s="1"/>
      <c r="K14" s="1"/>
      <c r="L14" s="1"/>
      <c r="M14" s="1"/>
      <c r="N14" s="1"/>
      <c r="O14" s="1"/>
      <c r="R14" s="9"/>
      <c r="S14" s="9"/>
      <c r="T14" s="9"/>
      <c r="U14" s="9"/>
      <c r="AE14" s="9"/>
      <c r="AF14" s="9"/>
    </row>
    <row r="15" spans="1:32" ht="16.5" thickBot="1" x14ac:dyDescent="0.3">
      <c r="A15" s="243" t="s">
        <v>181</v>
      </c>
      <c r="B15" s="243"/>
      <c r="C15" s="244"/>
      <c r="D15" s="244"/>
      <c r="E15" s="244"/>
      <c r="F15" s="244"/>
      <c r="G15" s="244"/>
      <c r="H15" s="244"/>
      <c r="I15" s="244"/>
    </row>
    <row r="16" spans="1:32" x14ac:dyDescent="0.25">
      <c r="A16" s="245" t="s">
        <v>109</v>
      </c>
      <c r="B16" s="221" t="s">
        <v>110</v>
      </c>
      <c r="C16" s="221" t="s">
        <v>111</v>
      </c>
      <c r="D16" s="221"/>
      <c r="E16" s="221"/>
      <c r="F16" s="221"/>
      <c r="G16" s="221" t="s">
        <v>112</v>
      </c>
      <c r="H16" s="221" t="s">
        <v>113</v>
      </c>
      <c r="I16" s="226" t="s">
        <v>114</v>
      </c>
      <c r="J16" s="228" t="s">
        <v>115</v>
      </c>
      <c r="K16" s="229"/>
      <c r="L16" s="229"/>
      <c r="M16" s="229"/>
      <c r="N16" s="230"/>
    </row>
    <row r="17" spans="1:14" x14ac:dyDescent="0.25">
      <c r="A17" s="246"/>
      <c r="B17" s="225"/>
      <c r="C17" s="225" t="s">
        <v>116</v>
      </c>
      <c r="D17" s="225"/>
      <c r="E17" s="225" t="s">
        <v>117</v>
      </c>
      <c r="F17" s="225"/>
      <c r="G17" s="225"/>
      <c r="H17" s="225"/>
      <c r="I17" s="227"/>
      <c r="J17" s="231"/>
      <c r="K17" s="232"/>
      <c r="L17" s="232"/>
      <c r="M17" s="232"/>
      <c r="N17" s="233"/>
    </row>
    <row r="18" spans="1:14" x14ac:dyDescent="0.25">
      <c r="A18" s="246"/>
      <c r="B18" s="225"/>
      <c r="C18" s="240" t="s">
        <v>118</v>
      </c>
      <c r="D18" s="240" t="s">
        <v>119</v>
      </c>
      <c r="E18" s="240" t="s">
        <v>118</v>
      </c>
      <c r="F18" s="240" t="s">
        <v>119</v>
      </c>
      <c r="G18" s="225"/>
      <c r="H18" s="225"/>
      <c r="I18" s="227"/>
      <c r="J18" s="234"/>
      <c r="K18" s="235"/>
      <c r="L18" s="235"/>
      <c r="M18" s="235"/>
      <c r="N18" s="236"/>
    </row>
    <row r="19" spans="1:14" x14ac:dyDescent="0.25">
      <c r="A19" s="246"/>
      <c r="B19" s="247"/>
      <c r="C19" s="241"/>
      <c r="D19" s="241"/>
      <c r="E19" s="241"/>
      <c r="F19" s="241"/>
      <c r="G19" s="225"/>
      <c r="H19" s="225"/>
      <c r="I19" s="227"/>
      <c r="J19" s="234"/>
      <c r="K19" s="235"/>
      <c r="L19" s="235"/>
      <c r="M19" s="235"/>
      <c r="N19" s="236"/>
    </row>
    <row r="20" spans="1:14" x14ac:dyDescent="0.25">
      <c r="A20" s="246"/>
      <c r="B20" s="225"/>
      <c r="C20" s="242"/>
      <c r="D20" s="242"/>
      <c r="E20" s="242"/>
      <c r="F20" s="242"/>
      <c r="G20" s="225"/>
      <c r="H20" s="225"/>
      <c r="I20" s="227"/>
      <c r="J20" s="237"/>
      <c r="K20" s="238"/>
      <c r="L20" s="238"/>
      <c r="M20" s="238"/>
      <c r="N20" s="239"/>
    </row>
    <row r="21" spans="1:14" ht="16.5" thickBot="1" x14ac:dyDescent="0.3">
      <c r="A21" s="42">
        <v>1</v>
      </c>
      <c r="B21" s="56">
        <v>2</v>
      </c>
      <c r="C21" s="56">
        <v>3</v>
      </c>
      <c r="D21" s="56">
        <v>4</v>
      </c>
      <c r="E21" s="156">
        <v>5</v>
      </c>
      <c r="F21" s="156">
        <v>6</v>
      </c>
      <c r="G21" s="156">
        <v>8</v>
      </c>
      <c r="H21" s="156">
        <v>9</v>
      </c>
      <c r="I21" s="156">
        <v>10</v>
      </c>
      <c r="J21" s="222">
        <v>11</v>
      </c>
      <c r="K21" s="223"/>
      <c r="L21" s="223"/>
      <c r="M21" s="223"/>
      <c r="N21" s="224"/>
    </row>
    <row r="22" spans="1:14" x14ac:dyDescent="0.25">
      <c r="A22" s="155"/>
      <c r="B22" s="18" t="s">
        <v>163</v>
      </c>
      <c r="C22" s="156"/>
      <c r="D22" s="156"/>
      <c r="E22" s="156"/>
      <c r="F22" s="156"/>
      <c r="G22" s="156"/>
      <c r="H22" s="156"/>
      <c r="I22" s="156"/>
      <c r="J22" s="141"/>
      <c r="K22" s="142"/>
      <c r="L22" s="142"/>
      <c r="M22" s="142"/>
      <c r="N22" s="143"/>
    </row>
    <row r="23" spans="1:14" ht="20.25" customHeight="1" x14ac:dyDescent="0.25">
      <c r="A23" s="3">
        <v>1</v>
      </c>
      <c r="B23" s="3" t="s">
        <v>175</v>
      </c>
      <c r="C23" s="159">
        <v>41821</v>
      </c>
      <c r="D23" s="159">
        <v>42156</v>
      </c>
      <c r="E23" s="159">
        <v>41821</v>
      </c>
      <c r="F23" s="159">
        <v>42156</v>
      </c>
      <c r="G23" s="157">
        <v>100</v>
      </c>
      <c r="H23" s="157">
        <v>0</v>
      </c>
      <c r="I23" s="157"/>
      <c r="J23" s="141"/>
      <c r="K23" s="142"/>
      <c r="L23" s="142"/>
      <c r="M23" s="142"/>
      <c r="N23" s="143"/>
    </row>
    <row r="24" spans="1:14" ht="15.75" customHeight="1" x14ac:dyDescent="0.25">
      <c r="A24" s="3">
        <v>2</v>
      </c>
      <c r="B24" s="3" t="s">
        <v>176</v>
      </c>
      <c r="C24" s="159">
        <v>41821</v>
      </c>
      <c r="D24" s="159">
        <v>42156</v>
      </c>
      <c r="E24" s="159">
        <v>41821</v>
      </c>
      <c r="F24" s="159">
        <v>42156</v>
      </c>
      <c r="G24" s="157">
        <v>100</v>
      </c>
      <c r="H24" s="157">
        <v>0</v>
      </c>
      <c r="I24" s="157"/>
      <c r="J24" s="141"/>
      <c r="K24" s="142"/>
      <c r="L24" s="142"/>
      <c r="M24" s="142"/>
      <c r="N24" s="143"/>
    </row>
    <row r="25" spans="1:14" ht="15.75" customHeight="1" x14ac:dyDescent="0.25">
      <c r="A25" s="3">
        <v>3</v>
      </c>
      <c r="B25" s="3" t="s">
        <v>177</v>
      </c>
      <c r="C25" s="159">
        <v>41821</v>
      </c>
      <c r="D25" s="159">
        <v>42156</v>
      </c>
      <c r="E25" s="159">
        <v>41821</v>
      </c>
      <c r="F25" s="159">
        <v>42156</v>
      </c>
      <c r="G25" s="157">
        <v>100</v>
      </c>
      <c r="H25" s="157">
        <v>0</v>
      </c>
      <c r="I25" s="157"/>
      <c r="J25" s="141"/>
      <c r="K25" s="142"/>
      <c r="L25" s="142"/>
      <c r="M25" s="142"/>
      <c r="N25" s="143"/>
    </row>
    <row r="26" spans="1:14" ht="15.75" customHeight="1" x14ac:dyDescent="0.25">
      <c r="A26" s="3">
        <v>4</v>
      </c>
      <c r="B26" s="3" t="s">
        <v>172</v>
      </c>
      <c r="C26" s="159">
        <v>42186</v>
      </c>
      <c r="D26" s="159">
        <v>42248</v>
      </c>
      <c r="E26" s="159">
        <v>42186</v>
      </c>
      <c r="F26" s="159">
        <v>42248</v>
      </c>
      <c r="G26" s="157">
        <v>100</v>
      </c>
      <c r="H26" s="157">
        <v>0</v>
      </c>
      <c r="I26" s="157"/>
      <c r="J26" s="141"/>
      <c r="K26" s="142"/>
      <c r="L26" s="142"/>
      <c r="M26" s="142"/>
      <c r="N26" s="143"/>
    </row>
    <row r="27" spans="1:14" x14ac:dyDescent="0.25">
      <c r="A27" s="3"/>
      <c r="B27" s="18" t="s">
        <v>164</v>
      </c>
      <c r="C27" s="160"/>
      <c r="D27" s="160"/>
      <c r="E27" s="157"/>
      <c r="F27" s="157"/>
      <c r="G27" s="157"/>
      <c r="H27" s="157"/>
      <c r="I27" s="157"/>
      <c r="J27" s="141"/>
      <c r="K27" s="142"/>
      <c r="L27" s="142"/>
      <c r="M27" s="142"/>
      <c r="N27" s="143"/>
    </row>
    <row r="28" spans="1:14" ht="15.75" customHeight="1" x14ac:dyDescent="0.25">
      <c r="A28" s="3">
        <v>5</v>
      </c>
      <c r="B28" s="3" t="s">
        <v>178</v>
      </c>
      <c r="C28" s="159">
        <v>41821</v>
      </c>
      <c r="D28" s="159">
        <v>42156</v>
      </c>
      <c r="E28" s="159">
        <v>41821</v>
      </c>
      <c r="F28" s="159">
        <v>42156</v>
      </c>
      <c r="G28" s="157">
        <v>100</v>
      </c>
      <c r="H28" s="157">
        <v>0</v>
      </c>
      <c r="I28" s="157"/>
      <c r="J28" s="141"/>
      <c r="K28" s="142"/>
      <c r="L28" s="142"/>
      <c r="M28" s="142"/>
      <c r="N28" s="143"/>
    </row>
    <row r="29" spans="1:14" ht="15.75" customHeight="1" x14ac:dyDescent="0.25">
      <c r="A29" s="3">
        <v>6</v>
      </c>
      <c r="B29" s="3" t="s">
        <v>179</v>
      </c>
      <c r="C29" s="159">
        <v>41821</v>
      </c>
      <c r="D29" s="159">
        <v>42156</v>
      </c>
      <c r="E29" s="159">
        <v>41821</v>
      </c>
      <c r="F29" s="159">
        <v>42156</v>
      </c>
      <c r="G29" s="157">
        <v>100</v>
      </c>
      <c r="H29" s="157">
        <v>0</v>
      </c>
      <c r="I29" s="157"/>
      <c r="J29" s="141"/>
      <c r="K29" s="142"/>
      <c r="L29" s="142"/>
      <c r="M29" s="142"/>
      <c r="N29" s="143"/>
    </row>
    <row r="30" spans="1:14" x14ac:dyDescent="0.25">
      <c r="A30" s="3"/>
      <c r="B30" s="18" t="s">
        <v>168</v>
      </c>
      <c r="C30" s="160"/>
      <c r="D30" s="160"/>
      <c r="E30" s="157"/>
      <c r="F30" s="157"/>
      <c r="G30" s="157"/>
      <c r="H30" s="157"/>
      <c r="I30" s="157"/>
      <c r="J30" s="141"/>
      <c r="K30" s="142"/>
      <c r="L30" s="142"/>
      <c r="M30" s="142"/>
      <c r="N30" s="143"/>
    </row>
    <row r="31" spans="1:14" ht="20.25" customHeight="1" x14ac:dyDescent="0.25">
      <c r="A31" s="3">
        <v>7</v>
      </c>
      <c r="B31" s="3" t="s">
        <v>169</v>
      </c>
      <c r="C31" s="159">
        <v>42278</v>
      </c>
      <c r="D31" s="159">
        <v>42368</v>
      </c>
      <c r="E31" s="159">
        <v>42186</v>
      </c>
      <c r="F31" s="159">
        <v>42368</v>
      </c>
      <c r="G31" s="157">
        <v>100</v>
      </c>
      <c r="H31" s="158">
        <v>81</v>
      </c>
      <c r="I31" s="158"/>
      <c r="J31" s="141"/>
      <c r="K31" s="142"/>
      <c r="L31" s="142"/>
      <c r="M31" s="142"/>
      <c r="N31" s="143"/>
    </row>
    <row r="32" spans="1:14" ht="51" customHeight="1" x14ac:dyDescent="0.25">
      <c r="A32" s="3">
        <v>8</v>
      </c>
      <c r="B32" s="3" t="s">
        <v>170</v>
      </c>
      <c r="C32" s="159">
        <v>42186</v>
      </c>
      <c r="D32" s="159">
        <v>42368</v>
      </c>
      <c r="E32" s="159">
        <v>42186</v>
      </c>
      <c r="F32" s="159">
        <v>42368</v>
      </c>
      <c r="G32" s="157">
        <v>100</v>
      </c>
      <c r="H32" s="122">
        <v>13</v>
      </c>
      <c r="I32" s="122"/>
      <c r="J32" s="141"/>
      <c r="K32" s="142"/>
      <c r="L32" s="142"/>
      <c r="M32" s="142"/>
      <c r="N32" s="143"/>
    </row>
    <row r="33" spans="1:14" ht="47.25" x14ac:dyDescent="0.25">
      <c r="A33" s="3">
        <v>9</v>
      </c>
      <c r="B33" s="3" t="s">
        <v>171</v>
      </c>
      <c r="C33" s="159">
        <v>42186</v>
      </c>
      <c r="D33" s="159">
        <v>42368</v>
      </c>
      <c r="E33" s="159">
        <v>42186</v>
      </c>
      <c r="F33" s="159">
        <v>42368</v>
      </c>
      <c r="G33" s="157">
        <v>100</v>
      </c>
      <c r="H33" s="122">
        <v>100</v>
      </c>
      <c r="I33" s="122"/>
      <c r="J33" s="141"/>
      <c r="K33" s="142"/>
      <c r="L33" s="142"/>
      <c r="M33" s="142"/>
      <c r="N33" s="143"/>
    </row>
    <row r="34" spans="1:14" x14ac:dyDescent="0.25">
      <c r="B34" s="57"/>
    </row>
    <row r="35" spans="1:14" ht="23.25" x14ac:dyDescent="0.35">
      <c r="B35" s="62" t="s">
        <v>154</v>
      </c>
      <c r="C35" s="62"/>
      <c r="D35" s="78"/>
      <c r="E35" s="62"/>
      <c r="F35" s="78"/>
      <c r="G35" s="62" t="s">
        <v>155</v>
      </c>
      <c r="H35" s="62"/>
      <c r="J35" s="78"/>
      <c r="K35" s="62"/>
      <c r="L35" s="78"/>
    </row>
    <row r="36" spans="1:14" ht="23.25" x14ac:dyDescent="0.35">
      <c r="B36" s="80"/>
      <c r="C36" s="62"/>
      <c r="D36" s="78"/>
      <c r="E36" s="62"/>
      <c r="F36" s="81"/>
      <c r="G36" s="62"/>
      <c r="H36" s="62"/>
      <c r="J36" s="78"/>
      <c r="K36" s="62"/>
      <c r="L36" s="78"/>
    </row>
    <row r="37" spans="1:14" ht="23.25" x14ac:dyDescent="0.35">
      <c r="B37" s="62" t="s">
        <v>156</v>
      </c>
      <c r="C37" s="62"/>
      <c r="D37" s="78"/>
      <c r="E37" s="62"/>
      <c r="F37" s="78"/>
      <c r="G37" s="62" t="s">
        <v>157</v>
      </c>
      <c r="H37" s="62"/>
      <c r="J37" s="78"/>
      <c r="K37" s="62"/>
      <c r="L37" s="78"/>
    </row>
    <row r="38" spans="1:14" x14ac:dyDescent="0.25">
      <c r="B38" s="1"/>
      <c r="C38" s="1"/>
      <c r="G38" s="1"/>
      <c r="H38" s="1"/>
      <c r="I38" s="1"/>
      <c r="J38" s="1"/>
      <c r="K38" s="1"/>
      <c r="L38" s="1"/>
      <c r="M38" s="1"/>
      <c r="N38" s="1"/>
    </row>
    <row r="52" spans="8:8" x14ac:dyDescent="0.25">
      <c r="H52" s="9">
        <v>0</v>
      </c>
    </row>
  </sheetData>
  <mergeCells count="18">
    <mergeCell ref="A16:A20"/>
    <mergeCell ref="B16:B20"/>
    <mergeCell ref="C16:F16"/>
    <mergeCell ref="J21:N21"/>
    <mergeCell ref="A5:N5"/>
    <mergeCell ref="H11:N11"/>
    <mergeCell ref="G16:G20"/>
    <mergeCell ref="H16:H20"/>
    <mergeCell ref="I16:I20"/>
    <mergeCell ref="J16:N20"/>
    <mergeCell ref="C17:D17"/>
    <mergeCell ref="E17:F17"/>
    <mergeCell ref="C18:C20"/>
    <mergeCell ref="D18:D20"/>
    <mergeCell ref="E18:E20"/>
    <mergeCell ref="F18:F20"/>
    <mergeCell ref="A6:N6"/>
    <mergeCell ref="A15:I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1"/>
  <sheetViews>
    <sheetView topLeftCell="A6" zoomScale="80" zoomScaleNormal="80" workbookViewId="0">
      <selection sqref="A1:K31"/>
    </sheetView>
  </sheetViews>
  <sheetFormatPr defaultRowHeight="15" x14ac:dyDescent="0.25"/>
  <cols>
    <col min="1" max="1" width="7" style="43" customWidth="1"/>
    <col min="2" max="2" width="56.25" style="44" customWidth="1"/>
    <col min="3" max="4" width="10.875" style="44" bestFit="1" customWidth="1"/>
    <col min="5" max="5" width="7.375" style="44" customWidth="1"/>
    <col min="6" max="6" width="13.875" style="44" bestFit="1" customWidth="1"/>
    <col min="7" max="7" width="13.25" style="44" bestFit="1" customWidth="1"/>
    <col min="8" max="8" width="16" style="44" bestFit="1" customWidth="1"/>
    <col min="9" max="9" width="11.625" style="44" bestFit="1" customWidth="1"/>
    <col min="10" max="10" width="16.875" style="44" customWidth="1"/>
    <col min="11" max="11" width="13.25" style="44" customWidth="1"/>
    <col min="12" max="16384" width="9" style="43"/>
  </cols>
  <sheetData>
    <row r="2" spans="1:11" ht="15.75" x14ac:dyDescent="0.25">
      <c r="K2" s="2" t="s">
        <v>144</v>
      </c>
    </row>
    <row r="3" spans="1:11" ht="15.75" x14ac:dyDescent="0.25">
      <c r="K3" s="58" t="s">
        <v>85</v>
      </c>
    </row>
    <row r="4" spans="1:11" ht="15.75" x14ac:dyDescent="0.25">
      <c r="K4" s="58" t="s">
        <v>166</v>
      </c>
    </row>
    <row r="5" spans="1:11" ht="15.75" x14ac:dyDescent="0.25">
      <c r="K5" s="2"/>
    </row>
    <row r="6" spans="1:11" ht="33.75" customHeight="1" x14ac:dyDescent="0.25">
      <c r="A6" s="248" t="s">
        <v>200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</row>
    <row r="7" spans="1:11" ht="15.75" x14ac:dyDescent="0.25">
      <c r="K7" s="2" t="s">
        <v>86</v>
      </c>
    </row>
    <row r="8" spans="1:11" x14ac:dyDescent="0.25">
      <c r="J8" s="44" t="s">
        <v>167</v>
      </c>
      <c r="K8" s="43"/>
    </row>
    <row r="9" spans="1:11" ht="37.5" customHeight="1" x14ac:dyDescent="0.25">
      <c r="J9" s="44" t="s">
        <v>205</v>
      </c>
      <c r="K9" s="2"/>
    </row>
    <row r="10" spans="1:11" ht="15.75" x14ac:dyDescent="0.25">
      <c r="K10" s="2" t="s">
        <v>204</v>
      </c>
    </row>
    <row r="11" spans="1:11" ht="15.75" x14ac:dyDescent="0.25">
      <c r="K11" s="2" t="s">
        <v>87</v>
      </c>
    </row>
    <row r="12" spans="1:11" ht="15.75" thickBot="1" x14ac:dyDescent="0.3"/>
    <row r="13" spans="1:11" s="44" customFormat="1" ht="84.75" customHeight="1" x14ac:dyDescent="0.25">
      <c r="A13" s="250" t="s">
        <v>73</v>
      </c>
      <c r="B13" s="252" t="s">
        <v>79</v>
      </c>
      <c r="C13" s="254" t="s">
        <v>71</v>
      </c>
      <c r="D13" s="255"/>
      <c r="E13" s="256"/>
      <c r="F13" s="252" t="s">
        <v>72</v>
      </c>
      <c r="G13" s="252"/>
      <c r="H13" s="252" t="s">
        <v>82</v>
      </c>
      <c r="I13" s="252"/>
      <c r="J13" s="252"/>
      <c r="K13" s="252"/>
    </row>
    <row r="14" spans="1:11" s="44" customFormat="1" ht="39.75" customHeight="1" x14ac:dyDescent="0.25">
      <c r="A14" s="251"/>
      <c r="B14" s="253"/>
      <c r="C14" s="253" t="s">
        <v>76</v>
      </c>
      <c r="D14" s="253" t="s">
        <v>77</v>
      </c>
      <c r="E14" s="253" t="s">
        <v>78</v>
      </c>
      <c r="F14" s="253" t="s">
        <v>80</v>
      </c>
      <c r="G14" s="253" t="s">
        <v>81</v>
      </c>
      <c r="H14" s="253" t="s">
        <v>83</v>
      </c>
      <c r="I14" s="253" t="s">
        <v>74</v>
      </c>
      <c r="J14" s="253" t="s">
        <v>84</v>
      </c>
      <c r="K14" s="253" t="s">
        <v>75</v>
      </c>
    </row>
    <row r="15" spans="1:11" ht="63.75" customHeight="1" x14ac:dyDescent="0.25">
      <c r="A15" s="251"/>
      <c r="B15" s="253"/>
      <c r="C15" s="253"/>
      <c r="D15" s="253"/>
      <c r="E15" s="253"/>
      <c r="F15" s="253"/>
      <c r="G15" s="253"/>
      <c r="H15" s="253"/>
      <c r="I15" s="253"/>
      <c r="J15" s="253"/>
      <c r="K15" s="253"/>
    </row>
    <row r="16" spans="1:11" ht="17.45" customHeight="1" x14ac:dyDescent="0.25">
      <c r="A16" s="131"/>
      <c r="B16" s="144" t="s">
        <v>163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4" ht="17.45" customHeight="1" x14ac:dyDescent="0.25">
      <c r="A17" s="131">
        <v>1</v>
      </c>
      <c r="B17" s="131" t="s">
        <v>175</v>
      </c>
      <c r="C17" s="45"/>
      <c r="D17" s="45"/>
      <c r="E17" s="45">
        <v>1.74</v>
      </c>
      <c r="F17" s="145">
        <v>2014</v>
      </c>
      <c r="G17" s="145">
        <v>2015</v>
      </c>
      <c r="H17" s="145" t="s">
        <v>182</v>
      </c>
      <c r="I17" s="45"/>
      <c r="J17" s="45"/>
      <c r="K17" s="145" t="s">
        <v>182</v>
      </c>
    </row>
    <row r="18" spans="1:14" ht="17.45" customHeight="1" x14ac:dyDescent="0.25">
      <c r="A18" s="131">
        <v>2</v>
      </c>
      <c r="B18" s="131" t="s">
        <v>176</v>
      </c>
      <c r="C18" s="45"/>
      <c r="D18" s="45"/>
      <c r="E18" s="45">
        <v>0.9</v>
      </c>
      <c r="F18" s="145">
        <v>2014</v>
      </c>
      <c r="G18" s="145">
        <v>2015</v>
      </c>
      <c r="H18" s="145" t="s">
        <v>182</v>
      </c>
      <c r="I18" s="45"/>
      <c r="J18" s="45"/>
      <c r="K18" s="145" t="s">
        <v>182</v>
      </c>
    </row>
    <row r="19" spans="1:14" ht="17.45" customHeight="1" x14ac:dyDescent="0.25">
      <c r="A19" s="131">
        <v>3</v>
      </c>
      <c r="B19" s="131" t="s">
        <v>177</v>
      </c>
      <c r="C19" s="45"/>
      <c r="D19" s="45"/>
      <c r="E19" s="45">
        <v>0.9</v>
      </c>
      <c r="F19" s="145">
        <v>2014</v>
      </c>
      <c r="G19" s="145">
        <v>2015</v>
      </c>
      <c r="H19" s="145" t="s">
        <v>182</v>
      </c>
      <c r="I19" s="45"/>
      <c r="J19" s="45"/>
      <c r="K19" s="145" t="s">
        <v>182</v>
      </c>
    </row>
    <row r="20" spans="1:14" ht="17.45" customHeight="1" x14ac:dyDescent="0.25">
      <c r="A20" s="131">
        <v>4</v>
      </c>
      <c r="B20" s="131" t="s">
        <v>172</v>
      </c>
      <c r="C20" s="45"/>
      <c r="D20" s="45"/>
      <c r="E20" s="45"/>
      <c r="F20" s="145">
        <v>2015</v>
      </c>
      <c r="G20" s="145">
        <v>2015</v>
      </c>
      <c r="H20" s="45"/>
      <c r="I20" s="45"/>
      <c r="J20" s="45"/>
      <c r="K20" s="45"/>
    </row>
    <row r="21" spans="1:14" ht="17.45" customHeight="1" x14ac:dyDescent="0.25">
      <c r="A21" s="131"/>
      <c r="B21" s="144" t="s">
        <v>164</v>
      </c>
      <c r="C21" s="45"/>
      <c r="D21" s="45"/>
      <c r="E21" s="45"/>
      <c r="F21" s="45"/>
      <c r="G21" s="45"/>
      <c r="H21" s="45"/>
      <c r="I21" s="45"/>
      <c r="J21" s="45"/>
      <c r="K21" s="145"/>
    </row>
    <row r="22" spans="1:14" ht="17.45" customHeight="1" x14ac:dyDescent="0.25">
      <c r="A22" s="131">
        <v>5</v>
      </c>
      <c r="B22" s="131" t="s">
        <v>178</v>
      </c>
      <c r="C22" s="45"/>
      <c r="D22" s="45"/>
      <c r="E22" s="45">
        <v>0.21</v>
      </c>
      <c r="F22" s="145">
        <v>2014</v>
      </c>
      <c r="G22" s="145">
        <v>2015</v>
      </c>
      <c r="H22" s="145" t="s">
        <v>182</v>
      </c>
      <c r="I22" s="45"/>
      <c r="J22" s="45"/>
      <c r="K22" s="145" t="s">
        <v>182</v>
      </c>
    </row>
    <row r="23" spans="1:14" ht="17.45" customHeight="1" x14ac:dyDescent="0.25">
      <c r="A23" s="131">
        <v>6</v>
      </c>
      <c r="B23" s="131" t="s">
        <v>179</v>
      </c>
      <c r="C23" s="45"/>
      <c r="D23" s="45"/>
      <c r="E23" s="45">
        <v>0.14000000000000001</v>
      </c>
      <c r="F23" s="145">
        <v>2014</v>
      </c>
      <c r="G23" s="145">
        <v>2015</v>
      </c>
      <c r="H23" s="145" t="s">
        <v>182</v>
      </c>
      <c r="I23" s="45"/>
      <c r="J23" s="45"/>
      <c r="K23" s="145" t="s">
        <v>182</v>
      </c>
    </row>
    <row r="24" spans="1:14" ht="18" customHeight="1" x14ac:dyDescent="0.25">
      <c r="A24" s="131"/>
      <c r="B24" s="144" t="s">
        <v>168</v>
      </c>
      <c r="C24" s="45"/>
      <c r="D24" s="45"/>
      <c r="E24" s="45"/>
      <c r="F24" s="45"/>
      <c r="G24" s="45"/>
      <c r="H24" s="45"/>
      <c r="I24" s="45"/>
      <c r="J24" s="45"/>
      <c r="K24" s="45"/>
    </row>
    <row r="25" spans="1:14" ht="28.9" customHeight="1" x14ac:dyDescent="0.25">
      <c r="A25" s="131">
        <v>7</v>
      </c>
      <c r="B25" s="131" t="s">
        <v>169</v>
      </c>
      <c r="C25" s="145"/>
      <c r="D25" s="145"/>
      <c r="E25" s="145"/>
      <c r="F25" s="145">
        <v>2015</v>
      </c>
      <c r="G25" s="145">
        <v>2015</v>
      </c>
      <c r="H25" s="145" t="s">
        <v>182</v>
      </c>
      <c r="I25" s="45"/>
      <c r="J25" s="145" t="s">
        <v>182</v>
      </c>
      <c r="K25" s="45"/>
    </row>
    <row r="26" spans="1:14" ht="50.25" customHeight="1" x14ac:dyDescent="0.25">
      <c r="A26" s="131">
        <v>8</v>
      </c>
      <c r="B26" s="131" t="s">
        <v>170</v>
      </c>
      <c r="C26" s="145"/>
      <c r="D26" s="145"/>
      <c r="E26" s="145"/>
      <c r="F26" s="145">
        <v>2015</v>
      </c>
      <c r="G26" s="145">
        <v>2015</v>
      </c>
      <c r="H26" s="45"/>
      <c r="I26" s="45"/>
      <c r="J26" s="145" t="s">
        <v>182</v>
      </c>
      <c r="K26" s="45"/>
    </row>
    <row r="27" spans="1:14" ht="35.25" customHeight="1" x14ac:dyDescent="0.25">
      <c r="A27" s="131">
        <v>9</v>
      </c>
      <c r="B27" s="131" t="s">
        <v>171</v>
      </c>
      <c r="C27" s="145">
        <v>0.46</v>
      </c>
      <c r="D27" s="145"/>
      <c r="E27" s="145"/>
      <c r="F27" s="145">
        <v>2015</v>
      </c>
      <c r="G27" s="145">
        <v>2015</v>
      </c>
      <c r="H27" s="145" t="s">
        <v>182</v>
      </c>
      <c r="I27" s="45"/>
      <c r="J27" s="145" t="s">
        <v>182</v>
      </c>
      <c r="K27" s="45"/>
    </row>
    <row r="29" spans="1:14" ht="15.75" x14ac:dyDescent="0.25">
      <c r="B29" s="1" t="s">
        <v>154</v>
      </c>
      <c r="C29" s="1"/>
      <c r="D29" s="60"/>
      <c r="E29" s="1"/>
      <c r="F29" s="60"/>
      <c r="G29" s="1" t="s">
        <v>155</v>
      </c>
      <c r="H29" s="60"/>
      <c r="I29" s="1"/>
      <c r="J29" s="60"/>
      <c r="K29" s="1"/>
      <c r="L29" s="60"/>
      <c r="N29" s="1"/>
    </row>
    <row r="30" spans="1:14" ht="15.75" x14ac:dyDescent="0.25">
      <c r="B30" s="13"/>
      <c r="C30" s="1"/>
      <c r="D30" s="60"/>
      <c r="E30" s="1"/>
      <c r="F30" s="22"/>
      <c r="G30" s="14"/>
      <c r="H30" s="22"/>
      <c r="I30" s="1"/>
      <c r="J30" s="60"/>
      <c r="K30" s="1"/>
      <c r="L30" s="60"/>
      <c r="M30" s="1"/>
      <c r="N30" s="1"/>
    </row>
    <row r="31" spans="1:14" ht="15.75" x14ac:dyDescent="0.25">
      <c r="B31" s="1" t="s">
        <v>156</v>
      </c>
      <c r="C31" s="1"/>
      <c r="D31" s="60"/>
      <c r="E31" s="1"/>
      <c r="F31" s="60"/>
      <c r="G31" s="1" t="s">
        <v>157</v>
      </c>
      <c r="H31" s="60"/>
      <c r="I31" s="1"/>
      <c r="J31" s="60"/>
      <c r="K31" s="1"/>
      <c r="L31" s="60"/>
      <c r="N31" s="1"/>
    </row>
  </sheetData>
  <mergeCells count="15">
    <mergeCell ref="A6:K6"/>
    <mergeCell ref="A13:A15"/>
    <mergeCell ref="B13:B15"/>
    <mergeCell ref="C13:E13"/>
    <mergeCell ref="F13:G13"/>
    <mergeCell ref="H13:K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7.1</vt:lpstr>
      <vt:lpstr>приложение 7.2</vt:lpstr>
      <vt:lpstr>приложение 8</vt:lpstr>
      <vt:lpstr>приложение 9</vt:lpstr>
      <vt:lpstr>приложение 11.1</vt:lpstr>
      <vt:lpstr>приложение 13</vt:lpstr>
      <vt:lpstr>Лист1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Тюмин Илья</cp:lastModifiedBy>
  <cp:lastPrinted>2016-01-19T05:31:13Z</cp:lastPrinted>
  <dcterms:created xsi:type="dcterms:W3CDTF">2009-07-27T10:10:26Z</dcterms:created>
  <dcterms:modified xsi:type="dcterms:W3CDTF">2018-09-19T09:54:40Z</dcterms:modified>
</cp:coreProperties>
</file>